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820" windowHeight="9315" activeTab="0"/>
  </bookViews>
  <sheets>
    <sheet name="HG 2010 rus" sheetId="1" r:id="rId1"/>
  </sheets>
  <definedNames>
    <definedName name="_xlnm.Print_Titles" localSheetId="0">'HG 2010 rus'!$11:$11</definedName>
  </definedNames>
  <calcPr fullCalcOnLoad="1"/>
</workbook>
</file>

<file path=xl/comments1.xml><?xml version="1.0" encoding="utf-8"?>
<comments xmlns="http://schemas.openxmlformats.org/spreadsheetml/2006/main">
  <authors>
    <author>tmiscisina</author>
  </authors>
  <commentList>
    <comment ref="D27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annuity 145736 $</t>
        </r>
      </text>
    </comment>
    <comment ref="D30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136 467 annuity</t>
        </r>
      </text>
    </comment>
    <comment ref="D32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192085 ANNUITY</t>
        </r>
      </text>
    </comment>
    <comment ref="D34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110 000 $ ANNUITY</t>
        </r>
      </text>
    </comment>
    <comment ref="D48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8700 usd installment</t>
        </r>
      </text>
    </comment>
    <comment ref="D49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43 605 EURO installment</t>
        </r>
      </text>
    </comment>
    <comment ref="D60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cota + datoria 2009</t>
        </r>
      </text>
    </comment>
    <comment ref="D63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16 289 eur installment</t>
        </r>
      </text>
    </comment>
    <comment ref="D64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annuity 87 748 Eur</t>
        </r>
      </text>
    </comment>
    <comment ref="D29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datoria pt administrare 01,10,08-31,12,08: 70,77 eur</t>
        </r>
      </text>
    </comment>
    <comment ref="D50" authorId="0">
      <text>
        <r>
          <rPr>
            <b/>
            <sz val="8"/>
            <rFont val="Tahoma"/>
            <family val="0"/>
          </rPr>
          <t>tmiscisina:</t>
        </r>
        <r>
          <rPr>
            <sz val="8"/>
            <rFont val="Tahoma"/>
            <family val="0"/>
          </rPr>
          <t xml:space="preserve">
plan for 2010- 17550 eur</t>
        </r>
      </text>
    </comment>
  </commentList>
</comments>
</file>

<file path=xl/sharedStrings.xml><?xml version="1.0" encoding="utf-8"?>
<sst xmlns="http://schemas.openxmlformats.org/spreadsheetml/2006/main" count="248" uniqueCount="180">
  <si>
    <t>USD</t>
  </si>
  <si>
    <t>CHF</t>
  </si>
  <si>
    <t>MDL</t>
  </si>
  <si>
    <t>RUB</t>
  </si>
  <si>
    <t>GBP</t>
  </si>
  <si>
    <t>CAD</t>
  </si>
  <si>
    <t>Наименование организаций</t>
  </si>
  <si>
    <t>Совет Европы</t>
  </si>
  <si>
    <t>ИНТОСАИ</t>
  </si>
  <si>
    <t>ЕВРОСАИ</t>
  </si>
  <si>
    <t>ИНТЕРПОЛ</t>
  </si>
  <si>
    <t>ТРАСЕКА</t>
  </si>
  <si>
    <t xml:space="preserve">Приложение </t>
  </si>
  <si>
    <t>Предложение по перечислению</t>
  </si>
  <si>
    <t>сумма в валюте</t>
  </si>
  <si>
    <t>сумма в леях</t>
  </si>
  <si>
    <t>Общая консультативная группа ОБСЕ</t>
  </si>
  <si>
    <t>Черноморское экономическое сотрудничество (BSEC)</t>
  </si>
  <si>
    <t>Всемирная торговая организация</t>
  </si>
  <si>
    <t xml:space="preserve">Всемирная организация туризма </t>
  </si>
  <si>
    <t xml:space="preserve">Международная организация виноградников и вина </t>
  </si>
  <si>
    <t xml:space="preserve">Международное бюро по эпизоотиям </t>
  </si>
  <si>
    <t>Международная организация сахара</t>
  </si>
  <si>
    <t>Международный трибунал по морскому праву</t>
  </si>
  <si>
    <t>Международная организация стандардизации (ISO)</t>
  </si>
  <si>
    <t>Европейский комитет по стандардизации (CEN)</t>
  </si>
  <si>
    <t>Метрическая конвенция</t>
  </si>
  <si>
    <t>Объединенный институт ядерных исследований (Дубнa)</t>
  </si>
  <si>
    <t>Международная организация мореходства (IMO)</t>
  </si>
  <si>
    <t>Международная организация по миграции</t>
  </si>
  <si>
    <t>Международная организация легальной метрологии</t>
  </si>
  <si>
    <t xml:space="preserve"> Универсальный почтовый союз</t>
  </si>
  <si>
    <t>Международный фонд по развитию сельского хозяйства (IFAD)</t>
  </si>
  <si>
    <t>Европейский союз радиотелевидения</t>
  </si>
  <si>
    <t>Статистический комитет СНГ (единый бюджет СНГ)</t>
  </si>
  <si>
    <t>Исполнительный комитет СНГ(единый бюджет СНГ)</t>
  </si>
  <si>
    <t>Бюро по координации борьбы с организованной преступностью СНГ (единый  бюджет СНГ)</t>
  </si>
  <si>
    <t>Антитеррористический центр СНГ (единый бюджет СНГ)</t>
  </si>
  <si>
    <t xml:space="preserve">Представительство в Республике Молдова Межгосударственной Телерадиокомпании "МИР" </t>
  </si>
  <si>
    <t>Межпарламентский союз</t>
  </si>
  <si>
    <t>Парламентская ассамблея ОБСЕ</t>
  </si>
  <si>
    <t>Парламентская ассамблея франкофонии</t>
  </si>
  <si>
    <t>Программа ООН по развитию (UNDP)</t>
  </si>
  <si>
    <t>Инициатива по подготовке к чрезвычайным ситуациям и их предупреждению в Юго-Восточной Европе (IPPD)</t>
  </si>
  <si>
    <t>Региональный совет  сотрудничества (RCC)</t>
  </si>
  <si>
    <t>DST</t>
  </si>
  <si>
    <t>U/E</t>
  </si>
  <si>
    <t>C/U</t>
  </si>
  <si>
    <t>к Постановлению Правитeльства</t>
  </si>
  <si>
    <t xml:space="preserve">Подготовительная комиссия Организации Договора о всеобъемлющем запрещении ядерных испытаний (CTBTO)
</t>
  </si>
  <si>
    <t>Координационный cовет генеральных прокуроров СНГ      (единый бюджет СНГ)</t>
  </si>
  <si>
    <t>Цетральноевропейское  Соглашение о свободной торговле с 2006 года (CEFTA)</t>
  </si>
  <si>
    <t>ООН (в т.ч добровольные взносы)</t>
  </si>
  <si>
    <t>Межпарламентская ассамблея СНГ</t>
  </si>
  <si>
    <t>ЮНЕСКО*</t>
  </si>
  <si>
    <t>Международная организация труда*</t>
  </si>
  <si>
    <t>Всемирная организация здравохранения*</t>
  </si>
  <si>
    <t>OОН по продовольствию и сельскому хозяйству (FAO)*</t>
  </si>
  <si>
    <t>Международная организация по гражданской обороне*</t>
  </si>
  <si>
    <t>Международная организация франкофонии*</t>
  </si>
  <si>
    <t>Международная организация гражданской авиации* (ICAO)</t>
  </si>
  <si>
    <t>Международное агентство по атомной энергии*</t>
  </si>
  <si>
    <t>Организация по запрещению химического оружия*</t>
  </si>
  <si>
    <t>ГУАМ**</t>
  </si>
  <si>
    <t>Латинский союз*</t>
  </si>
  <si>
    <t>ООН по развитию промышленности (UNIDO)*</t>
  </si>
  <si>
    <t>в 2011 году</t>
  </si>
  <si>
    <t>148544U+3235E</t>
  </si>
  <si>
    <t>112 143,24U+2 088,37 E</t>
  </si>
  <si>
    <t>31927C+25355U</t>
  </si>
  <si>
    <t>1089U+1129E</t>
  </si>
  <si>
    <t>EURO</t>
  </si>
  <si>
    <t>№</t>
  </si>
  <si>
    <t>п/п</t>
  </si>
  <si>
    <t>Наимено-вание  валюты</t>
  </si>
  <si>
    <t>Парламентская ассамблея Черноморского экономического                              сотрудничества (PABSEC)</t>
  </si>
  <si>
    <t xml:space="preserve"> Международный банк реконструкции и развития (IBRD)</t>
  </si>
  <si>
    <t>Европейский банк реконструкции и развития (EBRD)</t>
  </si>
  <si>
    <t>Организация по безопасности и сотрудничеству в Европе (OSCE)</t>
  </si>
  <si>
    <t>Международный орган по морскому дну***</t>
  </si>
  <si>
    <t>Центральноевропейская инициатива (CEI)</t>
  </si>
  <si>
    <t>Сеть здоавоохранения Юго-Восточной Европы**</t>
  </si>
  <si>
    <t xml:space="preserve">Евразийский совет по стандартизации (EASC)  </t>
  </si>
  <si>
    <t>Энергетическое сообщество ***</t>
  </si>
  <si>
    <t xml:space="preserve">            ИТОГО 1</t>
  </si>
  <si>
    <t xml:space="preserve">                 Международные организации </t>
  </si>
  <si>
    <t xml:space="preserve">          ИТОГО 2</t>
  </si>
  <si>
    <t xml:space="preserve">                                     Организации СНГ</t>
  </si>
  <si>
    <t xml:space="preserve">                          Парламентские организации</t>
  </si>
  <si>
    <t xml:space="preserve">             ИТОГО 3 </t>
  </si>
  <si>
    <t xml:space="preserve">                    Прогноз обменного курса на 2011 год:                                                                                                                                                                                                1USD-12,40MDL;                                                                                                                                                                                                                                         1EUROo-16,8640MDL;                                                                                                                                                                                                                                 1CHF-15,686MDL;                                                                                                                                                                                                                                       1GBP-20,460MDL;                                                                                                                                                                                                                                      1RUB-0,42MDL;                                                                                                                                                                                                                                           1CAD-12MDL;                                                                                                                                                                                                                                                  1DST-19,42MDL.</t>
  </si>
  <si>
    <t>1USD-12,40MDL;</t>
  </si>
  <si>
    <t>1EUROo-16,8640MDL;</t>
  </si>
  <si>
    <t>1CHF-15,686MDL;</t>
  </si>
  <si>
    <t>1GBP-20,460MDL;</t>
  </si>
  <si>
    <t xml:space="preserve">1RUB-0,42MDL; </t>
  </si>
  <si>
    <t>1CAD-12MDL;</t>
  </si>
  <si>
    <t>1DST-19,42MDL</t>
  </si>
  <si>
    <t xml:space="preserve">             **- Международные организации, финансирование которых будет осуществляться после окончания внутригосударственных процедур по присоединению согласно </t>
  </si>
  <si>
    <t xml:space="preserve">               Закону №595-XIV от 24 сентября 1999 года о международных договорах Республики Молдова.</t>
  </si>
  <si>
    <t xml:space="preserve">              * -Соблюдение графиков по реструктуризации долгов;</t>
  </si>
  <si>
    <t xml:space="preserve">               ***- Международные организации, финансирование которых будет осуществляться после внесения изменения в  Постановление Правительства № 454                                                                                                                                                                    от 24 марта 2008 года об оптимизации участия центральных отраслевых органов публичного управления, а также других центральных административных органов в обеспечении выполнения обязательств перед международными организациями.</t>
  </si>
  <si>
    <r>
      <t xml:space="preserve"> </t>
    </r>
    <r>
      <rPr>
        <sz val="7"/>
        <rFont val="Arial Cyr"/>
        <family val="0"/>
      </rPr>
      <t xml:space="preserve">от 24 марта 2008 года об  оптимизации участия центральных отраслевых органов публичного управления, а также других центральных административных органов </t>
    </r>
  </si>
  <si>
    <t>в обеспечении выполнения обязательств перед международными организациями.</t>
  </si>
  <si>
    <t xml:space="preserve">              ВСЕГО</t>
  </si>
  <si>
    <t>СПИСОК</t>
  </si>
  <si>
    <t>международных и региональных организаций, которым членские взносы и задолженности</t>
  </si>
  <si>
    <t>будут уплачены Республиклй Молдова  из государственного бюджета на 2011 год</t>
  </si>
  <si>
    <t>Многостороннее агентство по гарантии инвестиций (MIGA)</t>
  </si>
  <si>
    <t>Конференция по режиму навигации на реке Дунай (Дунайская комиссия)</t>
  </si>
  <si>
    <t>Антикоррупционная инициатива Пакта стабильности в Юго-Восточной Европе (RAI)</t>
  </si>
  <si>
    <t>Совет глав госсударств, глав правительств, министров иностранных дел, Экономический совет СНГ (единый бюджет СНГ)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</si>
  <si>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</si>
  <si>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</si>
  <si>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</si>
  <si>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</si>
  <si>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</si>
  <si>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</si>
  <si>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</si>
  <si>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</si>
  <si>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</si>
  <si>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</si>
  <si>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</si>
  <si>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</si>
  <si>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</si>
  <si>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</si>
  <si>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</si>
  <si>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</si>
  <si>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</si>
  <si>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</si>
  <si>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</si>
  <si>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</si>
  <si>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</si>
  <si>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</si>
  <si>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</si>
  <si>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</si>
  <si>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</si>
  <si>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</si>
  <si>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</si>
  <si>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</si>
  <si>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</si>
  <si>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</si>
  <si>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</si>
  <si>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</si>
  <si>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</si>
  <si>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</si>
  <si>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</si>
  <si>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</si>
  <si>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</si>
  <si>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</si>
  <si>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</si>
  <si>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</si>
  <si>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</si>
  <si>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</si>
  <si>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</si>
  <si>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</si>
  <si>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</si>
  <si>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</si>
  <si>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</si>
  <si>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</si>
  <si>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</si>
  <si>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</si>
  <si>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</si>
  <si>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</si>
  <si>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</si>
  <si>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</si>
  <si>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</si>
  <si>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</si>
  <si>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</si>
  <si>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</si>
  <si>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</si>
  <si>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</si>
  <si>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</si>
  <si>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</si>
  <si>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</si>
  <si>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</si>
  <si>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Европейское Сотрудничество для Аккредитации (ЕА)***</t>
  </si>
  <si>
    <t>ЕURO</t>
  </si>
  <si>
    <t>65.</t>
  </si>
  <si>
    <t xml:space="preserve">      № 273  от 22 апреля 2011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</si>
</sst>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р_._-;\-* #,##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#,##0.0"/>
    <numFmt numFmtId="179" formatCode="#,##0_р_."/>
    <numFmt numFmtId="180" formatCode="0.0"/>
    <numFmt numFmtId="181" formatCode="0.000"/>
    <numFmt numFmtId="182" formatCode="_-* #,##0.000_р_._-;\-* #,##0.000_р_._-;_-* &quot;-&quot;???_р_._-;_-@_-"/>
    <numFmt numFmtId="183" formatCode="_-* #,##0.0_р_._-;\-* #,##0.0_р_._-;_-* &quot;-&quot;?_р_._-;_-@_-"/>
  </numFmts>
  <fonts count="27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2"/>
    </font>
    <font>
      <sz val="6"/>
      <name val="Arial Cyr"/>
      <family val="2"/>
    </font>
    <font>
      <i/>
      <sz val="7"/>
      <name val="Arial Cyr"/>
      <family val="2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color indexed="10"/>
      <name val="Arial Cyr"/>
      <family val="0"/>
    </font>
    <font>
      <sz val="8"/>
      <color indexed="10"/>
      <name val="Arial Cyr"/>
      <family val="0"/>
    </font>
    <font>
      <sz val="9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sz val="11"/>
      <color indexed="8"/>
      <name val="Arial Cyr"/>
      <family val="2"/>
    </font>
    <font>
      <sz val="11"/>
      <name val="Arial"/>
      <family val="2"/>
    </font>
    <font>
      <sz val="10.5"/>
      <name val="Arial Cyr"/>
      <family val="0"/>
    </font>
    <font>
      <sz val="7"/>
      <name val="Arial"/>
      <family val="2"/>
    </font>
    <font>
      <sz val="10"/>
      <color indexed="11"/>
      <name val="Arial Cyr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15" applyAlignment="1">
      <alignment vertical="center"/>
      <protection/>
    </xf>
    <xf numFmtId="0" fontId="4" fillId="0" borderId="0" xfId="15" applyFont="1" applyAlignment="1">
      <alignment horizontal="left" vertical="center" shrinkToFit="1"/>
      <protection/>
    </xf>
    <xf numFmtId="0" fontId="4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4" fillId="0" borderId="0" xfId="15" applyFont="1" applyAlignment="1">
      <alignment vertical="center" shrinkToFit="1"/>
      <protection/>
    </xf>
    <xf numFmtId="0" fontId="1" fillId="0" borderId="0" xfId="19">
      <alignment/>
      <protection/>
    </xf>
    <xf numFmtId="0" fontId="10" fillId="0" borderId="0" xfId="19" applyFont="1">
      <alignment/>
      <protection/>
    </xf>
    <xf numFmtId="179" fontId="3" fillId="0" borderId="1" xfId="19" applyNumberFormat="1" applyFont="1" applyBorder="1">
      <alignment/>
      <protection/>
    </xf>
    <xf numFmtId="179" fontId="5" fillId="0" borderId="1" xfId="19" applyNumberFormat="1" applyFont="1" applyBorder="1">
      <alignment/>
      <protection/>
    </xf>
    <xf numFmtId="49" fontId="10" fillId="0" borderId="1" xfId="19" applyNumberFormat="1" applyFont="1" applyFill="1" applyBorder="1">
      <alignment/>
      <protection/>
    </xf>
    <xf numFmtId="172" fontId="5" fillId="0" borderId="1" xfId="19" applyNumberFormat="1" applyFont="1" applyFill="1" applyBorder="1">
      <alignment/>
      <protection/>
    </xf>
    <xf numFmtId="0" fontId="3" fillId="0" borderId="0" xfId="19" applyFont="1">
      <alignment/>
      <protection/>
    </xf>
    <xf numFmtId="0" fontId="12" fillId="0" borderId="0" xfId="19" applyFont="1">
      <alignment/>
      <protection/>
    </xf>
    <xf numFmtId="0" fontId="1" fillId="0" borderId="0" xfId="19" applyAlignment="1">
      <alignment vertical="center" shrinkToFit="1"/>
      <protection/>
    </xf>
    <xf numFmtId="43" fontId="3" fillId="0" borderId="0" xfId="19" applyNumberFormat="1" applyFont="1">
      <alignment/>
      <protection/>
    </xf>
    <xf numFmtId="2" fontId="3" fillId="0" borderId="0" xfId="19" applyNumberFormat="1" applyFont="1">
      <alignment/>
      <protection/>
    </xf>
    <xf numFmtId="181" fontId="3" fillId="0" borderId="0" xfId="19" applyNumberFormat="1" applyFont="1">
      <alignment/>
      <protection/>
    </xf>
    <xf numFmtId="0" fontId="13" fillId="0" borderId="0" xfId="19" applyFont="1" applyAlignment="1">
      <alignment vertical="center" shrinkToFit="1"/>
      <protection/>
    </xf>
    <xf numFmtId="0" fontId="1" fillId="0" borderId="0" xfId="19" applyFill="1">
      <alignment/>
      <protection/>
    </xf>
    <xf numFmtId="0" fontId="7" fillId="0" borderId="0" xfId="0" applyFont="1" applyAlignment="1">
      <alignment horizontal="left"/>
    </xf>
    <xf numFmtId="172" fontId="5" fillId="0" borderId="0" xfId="19" applyNumberFormat="1" applyFont="1" applyFill="1" applyBorder="1">
      <alignment/>
      <protection/>
    </xf>
    <xf numFmtId="179" fontId="17" fillId="0" borderId="2" xfId="19" applyNumberFormat="1" applyFont="1" applyBorder="1">
      <alignment/>
      <protection/>
    </xf>
    <xf numFmtId="179" fontId="17" fillId="0" borderId="3" xfId="19" applyNumberFormat="1" applyFont="1" applyBorder="1">
      <alignment/>
      <protection/>
    </xf>
    <xf numFmtId="0" fontId="17" fillId="0" borderId="4" xfId="15" applyFont="1" applyFill="1" applyBorder="1">
      <alignment/>
      <protection/>
    </xf>
    <xf numFmtId="179" fontId="17" fillId="0" borderId="2" xfId="19" applyNumberFormat="1" applyFont="1" applyFill="1" applyBorder="1">
      <alignment/>
      <protection/>
    </xf>
    <xf numFmtId="172" fontId="17" fillId="0" borderId="5" xfId="19" applyNumberFormat="1" applyFont="1" applyFill="1" applyBorder="1">
      <alignment/>
      <protection/>
    </xf>
    <xf numFmtId="172" fontId="19" fillId="0" borderId="6" xfId="19" applyNumberFormat="1" applyFont="1" applyFill="1" applyBorder="1">
      <alignment/>
      <protection/>
    </xf>
    <xf numFmtId="172" fontId="17" fillId="0" borderId="6" xfId="19" applyNumberFormat="1" applyFont="1" applyFill="1" applyBorder="1">
      <alignment/>
      <protection/>
    </xf>
    <xf numFmtId="0" fontId="17" fillId="2" borderId="4" xfId="15" applyFont="1" applyFill="1" applyBorder="1">
      <alignment/>
      <protection/>
    </xf>
    <xf numFmtId="0" fontId="18" fillId="3" borderId="7" xfId="15" applyFont="1" applyFill="1" applyBorder="1">
      <alignment/>
      <protection/>
    </xf>
    <xf numFmtId="172" fontId="18" fillId="3" borderId="6" xfId="19" applyNumberFormat="1" applyFont="1" applyFill="1" applyBorder="1">
      <alignment/>
      <protection/>
    </xf>
    <xf numFmtId="172" fontId="18" fillId="3" borderId="5" xfId="19" applyNumberFormat="1" applyFont="1" applyFill="1" applyBorder="1">
      <alignment/>
      <protection/>
    </xf>
    <xf numFmtId="172" fontId="17" fillId="0" borderId="6" xfId="19" applyNumberFormat="1" applyFont="1" applyBorder="1">
      <alignment/>
      <protection/>
    </xf>
    <xf numFmtId="49" fontId="17" fillId="0" borderId="6" xfId="19" applyNumberFormat="1" applyFont="1" applyFill="1" applyBorder="1" applyAlignment="1">
      <alignment horizontal="right"/>
      <protection/>
    </xf>
    <xf numFmtId="172" fontId="21" fillId="0" borderId="6" xfId="19" applyNumberFormat="1" applyFont="1" applyFill="1" applyBorder="1">
      <alignment/>
      <protection/>
    </xf>
    <xf numFmtId="172" fontId="19" fillId="0" borderId="5" xfId="19" applyNumberFormat="1" applyFont="1" applyFill="1" applyBorder="1">
      <alignment/>
      <protection/>
    </xf>
    <xf numFmtId="172" fontId="19" fillId="0" borderId="4" xfId="19" applyNumberFormat="1" applyFont="1" applyFill="1" applyBorder="1">
      <alignment/>
      <protection/>
    </xf>
    <xf numFmtId="0" fontId="17" fillId="0" borderId="7" xfId="15" applyFont="1" applyFill="1" applyBorder="1" applyAlignment="1">
      <alignment wrapText="1" shrinkToFit="1"/>
      <protection/>
    </xf>
    <xf numFmtId="172" fontId="19" fillId="3" borderId="4" xfId="19" applyNumberFormat="1" applyFont="1" applyFill="1" applyBorder="1">
      <alignment/>
      <protection/>
    </xf>
    <xf numFmtId="172" fontId="17" fillId="3" borderId="6" xfId="19" applyNumberFormat="1" applyFont="1" applyFill="1" applyBorder="1">
      <alignment/>
      <protection/>
    </xf>
    <xf numFmtId="172" fontId="19" fillId="2" borderId="4" xfId="19" applyNumberFormat="1" applyFont="1" applyFill="1" applyBorder="1">
      <alignment/>
      <protection/>
    </xf>
    <xf numFmtId="172" fontId="17" fillId="2" borderId="6" xfId="19" applyNumberFormat="1" applyFont="1" applyFill="1" applyBorder="1">
      <alignment/>
      <protection/>
    </xf>
    <xf numFmtId="172" fontId="17" fillId="2" borderId="5" xfId="19" applyNumberFormat="1" applyFont="1" applyFill="1" applyBorder="1">
      <alignment/>
      <protection/>
    </xf>
    <xf numFmtId="41" fontId="17" fillId="0" borderId="6" xfId="19" applyNumberFormat="1" applyFont="1" applyFill="1" applyBorder="1" applyAlignment="1">
      <alignment horizontal="center"/>
      <protection/>
    </xf>
    <xf numFmtId="172" fontId="17" fillId="0" borderId="5" xfId="19" applyNumberFormat="1" applyFont="1" applyFill="1" applyBorder="1">
      <alignment/>
      <protection/>
    </xf>
    <xf numFmtId="172" fontId="18" fillId="3" borderId="5" xfId="19" applyNumberFormat="1" applyFont="1" applyFill="1" applyBorder="1">
      <alignment/>
      <protection/>
    </xf>
    <xf numFmtId="41" fontId="18" fillId="3" borderId="8" xfId="19" applyNumberFormat="1" applyFont="1" applyFill="1" applyBorder="1">
      <alignment/>
      <protection/>
    </xf>
    <xf numFmtId="41" fontId="18" fillId="3" borderId="9" xfId="19" applyNumberFormat="1" applyFont="1" applyFill="1" applyBorder="1">
      <alignment/>
      <protection/>
    </xf>
    <xf numFmtId="0" fontId="1" fillId="0" borderId="0" xfId="19" applyBorder="1">
      <alignment/>
      <protection/>
    </xf>
    <xf numFmtId="0" fontId="17" fillId="0" borderId="5" xfId="0" applyFont="1" applyBorder="1" applyAlignment="1">
      <alignment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/>
    </xf>
    <xf numFmtId="0" fontId="18" fillId="3" borderId="4" xfId="0" applyFont="1" applyFill="1" applyBorder="1" applyAlignment="1">
      <alignment/>
    </xf>
    <xf numFmtId="0" fontId="18" fillId="0" borderId="4" xfId="0" applyFont="1" applyBorder="1" applyAlignment="1">
      <alignment/>
    </xf>
    <xf numFmtId="0" fontId="17" fillId="2" borderId="5" xfId="0" applyFont="1" applyFill="1" applyBorder="1" applyAlignment="1">
      <alignment wrapText="1" shrinkToFit="1"/>
    </xf>
    <xf numFmtId="0" fontId="17" fillId="2" borderId="5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left"/>
    </xf>
    <xf numFmtId="0" fontId="17" fillId="0" borderId="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7" fillId="2" borderId="5" xfId="0" applyFont="1" applyFill="1" applyBorder="1" applyAlignment="1">
      <alignment horizontal="left"/>
    </xf>
    <xf numFmtId="0" fontId="17" fillId="0" borderId="5" xfId="15" applyFont="1" applyFill="1" applyBorder="1">
      <alignment/>
      <protection/>
    </xf>
    <xf numFmtId="0" fontId="17" fillId="2" borderId="11" xfId="0" applyFont="1" applyFill="1" applyBorder="1" applyAlignment="1">
      <alignment/>
    </xf>
    <xf numFmtId="0" fontId="17" fillId="2" borderId="3" xfId="0" applyFont="1" applyFill="1" applyBorder="1" applyAlignment="1">
      <alignment horizontal="left"/>
    </xf>
    <xf numFmtId="172" fontId="19" fillId="0" borderId="6" xfId="19" applyNumberFormat="1" applyFont="1" applyFill="1" applyBorder="1">
      <alignment/>
      <protection/>
    </xf>
    <xf numFmtId="172" fontId="17" fillId="0" borderId="6" xfId="19" applyNumberFormat="1" applyFont="1" applyFill="1" applyBorder="1">
      <alignment/>
      <protection/>
    </xf>
    <xf numFmtId="0" fontId="17" fillId="2" borderId="7" xfId="0" applyFont="1" applyFill="1" applyBorder="1" applyAlignment="1">
      <alignment/>
    </xf>
    <xf numFmtId="0" fontId="17" fillId="2" borderId="7" xfId="0" applyFont="1" applyFill="1" applyBorder="1" applyAlignment="1">
      <alignment wrapText="1" shrinkToFit="1"/>
    </xf>
    <xf numFmtId="0" fontId="17" fillId="2" borderId="7" xfId="0" applyFont="1" applyFill="1" applyBorder="1" applyAlignment="1">
      <alignment wrapText="1"/>
    </xf>
    <xf numFmtId="0" fontId="17" fillId="2" borderId="7" xfId="0" applyFont="1" applyFill="1" applyBorder="1" applyAlignment="1">
      <alignment/>
    </xf>
    <xf numFmtId="0" fontId="18" fillId="0" borderId="4" xfId="15" applyFont="1" applyFill="1" applyBorder="1">
      <alignment/>
      <protection/>
    </xf>
    <xf numFmtId="0" fontId="17" fillId="0" borderId="5" xfId="0" applyFont="1" applyFill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0" fontId="18" fillId="3" borderId="12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5" xfId="15" applyFont="1" applyFill="1" applyBorder="1" applyAlignment="1">
      <alignment horizontal="left" vertical="center" wrapText="1"/>
      <protection/>
    </xf>
    <xf numFmtId="0" fontId="16" fillId="0" borderId="0" xfId="19" applyFont="1" applyBorder="1" applyAlignment="1">
      <alignment/>
      <protection/>
    </xf>
    <xf numFmtId="0" fontId="1" fillId="0" borderId="0" xfId="15" applyFont="1" applyBorder="1" applyAlignment="1">
      <alignment vertical="center" shrinkToFit="1"/>
      <protection/>
    </xf>
    <xf numFmtId="0" fontId="11" fillId="0" borderId="0" xfId="19" applyFont="1" applyBorder="1" applyAlignment="1">
      <alignment shrinkToFit="1"/>
      <protection/>
    </xf>
    <xf numFmtId="0" fontId="19" fillId="0" borderId="2" xfId="19" applyFont="1" applyFill="1" applyBorder="1" applyAlignment="1">
      <alignment horizontal="center"/>
      <protection/>
    </xf>
    <xf numFmtId="0" fontId="18" fillId="3" borderId="5" xfId="15" applyFont="1" applyFill="1" applyBorder="1">
      <alignment/>
      <protection/>
    </xf>
    <xf numFmtId="172" fontId="20" fillId="3" borderId="4" xfId="19" applyNumberFormat="1" applyFont="1" applyFill="1" applyBorder="1">
      <alignment/>
      <protection/>
    </xf>
    <xf numFmtId="0" fontId="18" fillId="0" borderId="5" xfId="15" applyFont="1" applyBorder="1">
      <alignment/>
      <protection/>
    </xf>
    <xf numFmtId="172" fontId="19" fillId="0" borderId="4" xfId="19" applyNumberFormat="1" applyFont="1" applyBorder="1">
      <alignment/>
      <protection/>
    </xf>
    <xf numFmtId="0" fontId="18" fillId="3" borderId="9" xfId="19" applyFont="1" applyFill="1" applyBorder="1">
      <alignment/>
      <protection/>
    </xf>
    <xf numFmtId="172" fontId="20" fillId="3" borderId="12" xfId="19" applyNumberFormat="1" applyFont="1" applyFill="1" applyBorder="1">
      <alignment/>
      <protection/>
    </xf>
    <xf numFmtId="0" fontId="1" fillId="0" borderId="5" xfId="0" applyFont="1" applyFill="1" applyBorder="1" applyAlignment="1">
      <alignment/>
    </xf>
    <xf numFmtId="0" fontId="25" fillId="0" borderId="0" xfId="19" applyFont="1" applyFill="1" applyBorder="1">
      <alignment/>
      <protection/>
    </xf>
    <xf numFmtId="172" fontId="17" fillId="0" borderId="6" xfId="19" applyNumberFormat="1" applyFont="1" applyFill="1" applyBorder="1" applyAlignment="1">
      <alignment horizontal="right"/>
      <protection/>
    </xf>
    <xf numFmtId="172" fontId="6" fillId="0" borderId="0" xfId="15" applyNumberFormat="1" applyFont="1" applyAlignment="1">
      <alignment vertical="center"/>
      <protection/>
    </xf>
    <xf numFmtId="0" fontId="6" fillId="0" borderId="0" xfId="15" applyFont="1" applyAlignment="1">
      <alignment vertical="center" shrinkToFit="1"/>
      <protection/>
    </xf>
    <xf numFmtId="0" fontId="0" fillId="0" borderId="0" xfId="15" applyFont="1" applyAlignment="1">
      <alignment vertical="center"/>
      <protection/>
    </xf>
    <xf numFmtId="172" fontId="0" fillId="0" borderId="0" xfId="15" applyNumberFormat="1" applyFont="1" applyAlignment="1">
      <alignment vertical="center"/>
      <protection/>
    </xf>
    <xf numFmtId="0" fontId="24" fillId="0" borderId="0" xfId="15" applyFont="1" applyAlignment="1">
      <alignment vertical="center"/>
      <protection/>
    </xf>
    <xf numFmtId="172" fontId="24" fillId="0" borderId="0" xfId="15" applyNumberFormat="1" applyFont="1" applyAlignment="1">
      <alignment vertical="center"/>
      <protection/>
    </xf>
    <xf numFmtId="0" fontId="0" fillId="0" borderId="0" xfId="19" applyFont="1">
      <alignment/>
      <protection/>
    </xf>
    <xf numFmtId="0" fontId="1" fillId="0" borderId="0" xfId="19" applyFont="1">
      <alignment/>
      <protection/>
    </xf>
    <xf numFmtId="0" fontId="6" fillId="0" borderId="0" xfId="15" applyFont="1" applyAlignment="1">
      <alignment horizontal="left" vertical="center" shrinkToFit="1"/>
      <protection/>
    </xf>
    <xf numFmtId="172" fontId="17" fillId="2" borderId="6" xfId="19" applyNumberFormat="1" applyFont="1" applyFill="1" applyBorder="1">
      <alignment/>
      <protection/>
    </xf>
    <xf numFmtId="172" fontId="17" fillId="2" borderId="6" xfId="19" applyNumberFormat="1" applyFont="1" applyFill="1" applyBorder="1" applyAlignment="1">
      <alignment horizontal="center"/>
      <protection/>
    </xf>
    <xf numFmtId="172" fontId="17" fillId="0" borderId="6" xfId="19" applyNumberFormat="1" applyFont="1" applyFill="1" applyBorder="1" applyAlignment="1">
      <alignment horizontal="left"/>
      <protection/>
    </xf>
    <xf numFmtId="0" fontId="18" fillId="3" borderId="4" xfId="0" applyFont="1" applyFill="1" applyBorder="1" applyAlignment="1">
      <alignment/>
    </xf>
    <xf numFmtId="0" fontId="17" fillId="0" borderId="7" xfId="15" applyFont="1" applyBorder="1" applyAlignment="1">
      <alignment horizontal="center"/>
      <protection/>
    </xf>
    <xf numFmtId="0" fontId="6" fillId="0" borderId="13" xfId="15" applyFont="1" applyBorder="1" applyAlignment="1">
      <alignment vertical="center"/>
      <protection/>
    </xf>
    <xf numFmtId="0" fontId="6" fillId="0" borderId="0" xfId="15" applyFont="1" applyBorder="1" applyAlignment="1">
      <alignment vertical="center"/>
      <protection/>
    </xf>
    <xf numFmtId="0" fontId="24" fillId="0" borderId="0" xfId="0" applyFont="1" applyAlignment="1">
      <alignment/>
    </xf>
    <xf numFmtId="0" fontId="3" fillId="0" borderId="0" xfId="19" applyFont="1" applyAlignment="1">
      <alignment/>
      <protection/>
    </xf>
    <xf numFmtId="0" fontId="1" fillId="0" borderId="0" xfId="19" applyFont="1" applyAlignment="1">
      <alignment/>
      <protection/>
    </xf>
    <xf numFmtId="0" fontId="3" fillId="0" borderId="0" xfId="19" applyFont="1" applyBorder="1" applyAlignment="1">
      <alignment/>
      <protection/>
    </xf>
    <xf numFmtId="0" fontId="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/>
    </xf>
    <xf numFmtId="0" fontId="18" fillId="0" borderId="3" xfId="15" applyFont="1" applyBorder="1">
      <alignment/>
      <protection/>
    </xf>
    <xf numFmtId="0" fontId="17" fillId="0" borderId="16" xfId="19" applyFont="1" applyBorder="1">
      <alignment/>
      <protection/>
    </xf>
    <xf numFmtId="0" fontId="18" fillId="0" borderId="6" xfId="19" applyFont="1" applyBorder="1">
      <alignment/>
      <protection/>
    </xf>
    <xf numFmtId="0" fontId="18" fillId="0" borderId="6" xfId="0" applyFont="1" applyBorder="1" applyAlignment="1">
      <alignment horizontal="center" vertical="justify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7" fillId="0" borderId="16" xfId="15" applyFont="1" applyFill="1" applyBorder="1">
      <alignment/>
      <protection/>
    </xf>
    <xf numFmtId="0" fontId="17" fillId="0" borderId="3" xfId="0" applyFont="1" applyFill="1" applyBorder="1" applyAlignment="1">
      <alignment/>
    </xf>
    <xf numFmtId="172" fontId="17" fillId="0" borderId="17" xfId="19" applyNumberFormat="1" applyFont="1" applyFill="1" applyBorder="1">
      <alignment/>
      <protection/>
    </xf>
    <xf numFmtId="172" fontId="17" fillId="0" borderId="11" xfId="19" applyNumberFormat="1" applyFont="1" applyFill="1" applyBorder="1">
      <alignment/>
      <protection/>
    </xf>
    <xf numFmtId="0" fontId="17" fillId="0" borderId="6" xfId="15" applyFont="1" applyFill="1" applyBorder="1">
      <alignment/>
      <protection/>
    </xf>
    <xf numFmtId="0" fontId="17" fillId="0" borderId="6" xfId="0" applyFont="1" applyFill="1" applyBorder="1" applyAlignment="1">
      <alignment/>
    </xf>
    <xf numFmtId="0" fontId="17" fillId="0" borderId="18" xfId="19" applyFont="1" applyBorder="1" applyAlignment="1">
      <alignment vertical="justify"/>
      <protection/>
    </xf>
    <xf numFmtId="0" fontId="17" fillId="0" borderId="1" xfId="19" applyFont="1" applyBorder="1" applyAlignment="1">
      <alignment vertical="justify"/>
      <protection/>
    </xf>
    <xf numFmtId="0" fontId="17" fillId="0" borderId="4" xfId="15" applyFont="1" applyFill="1" applyBorder="1" applyAlignment="1">
      <alignment vertical="justify"/>
      <protection/>
    </xf>
    <xf numFmtId="0" fontId="23" fillId="0" borderId="5" xfId="0" applyFont="1" applyFill="1" applyBorder="1" applyAlignment="1">
      <alignment vertical="justify"/>
    </xf>
    <xf numFmtId="0" fontId="17" fillId="2" borderId="7" xfId="0" applyFont="1" applyFill="1" applyBorder="1" applyAlignment="1">
      <alignment vertical="justify"/>
    </xf>
    <xf numFmtId="172" fontId="19" fillId="0" borderId="19" xfId="19" applyNumberFormat="1" applyFont="1" applyFill="1" applyBorder="1">
      <alignment/>
      <protection/>
    </xf>
    <xf numFmtId="0" fontId="17" fillId="0" borderId="6" xfId="0" applyFont="1" applyFill="1" applyBorder="1" applyAlignment="1">
      <alignment vertical="justify" wrapText="1"/>
    </xf>
    <xf numFmtId="0" fontId="17" fillId="0" borderId="20" xfId="15" applyFont="1" applyFill="1" applyBorder="1" applyAlignment="1">
      <alignment vertical="justify" wrapText="1"/>
      <protection/>
    </xf>
    <xf numFmtId="0" fontId="18" fillId="3" borderId="16" xfId="0" applyFont="1" applyFill="1" applyBorder="1" applyAlignment="1">
      <alignment/>
    </xf>
    <xf numFmtId="0" fontId="18" fillId="3" borderId="3" xfId="19" applyFont="1" applyFill="1" applyBorder="1">
      <alignment/>
      <protection/>
    </xf>
    <xf numFmtId="0" fontId="22" fillId="0" borderId="6" xfId="15" applyFont="1" applyFill="1" applyBorder="1" applyAlignment="1">
      <alignment horizontal="left" vertical="justify" wrapText="1"/>
      <protection/>
    </xf>
    <xf numFmtId="0" fontId="17" fillId="0" borderId="20" xfId="15" applyFont="1" applyFill="1" applyBorder="1">
      <alignment/>
      <protection/>
    </xf>
    <xf numFmtId="0" fontId="17" fillId="0" borderId="21" xfId="15" applyFont="1" applyFill="1" applyBorder="1" applyAlignment="1">
      <alignment vertical="justify"/>
      <protection/>
    </xf>
    <xf numFmtId="0" fontId="24" fillId="0" borderId="0" xfId="15" applyFont="1" applyFill="1" applyAlignment="1">
      <alignment horizontal="left" vertical="center"/>
      <protection/>
    </xf>
    <xf numFmtId="0" fontId="16" fillId="0" borderId="0" xfId="0" applyFont="1" applyAlignment="1">
      <alignment horizontal="center"/>
    </xf>
    <xf numFmtId="0" fontId="18" fillId="0" borderId="22" xfId="0" applyFont="1" applyBorder="1" applyAlignment="1">
      <alignment horizontal="center" vertical="justify"/>
    </xf>
    <xf numFmtId="0" fontId="18" fillId="0" borderId="11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6" fillId="0" borderId="24" xfId="19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19" applyFont="1" applyAlignment="1">
      <alignment horizontal="center"/>
      <protection/>
    </xf>
    <xf numFmtId="0" fontId="1" fillId="0" borderId="0" xfId="19" applyAlignment="1">
      <alignment horizontal="center"/>
      <protection/>
    </xf>
  </cellXfs>
  <cellStyles count="10">
    <cellStyle name="Normal" xfId="0"/>
    <cellStyle name="Normal_Sheet1" xfId="15"/>
    <cellStyle name="Hyperlink" xfId="16"/>
    <cellStyle name="Currency" xfId="17"/>
    <cellStyle name="Currency [0]" xfId="18"/>
    <cellStyle name="Обычный_BUGETEL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M1" sqref="M1:N1"/>
    </sheetView>
  </sheetViews>
  <sheetFormatPr defaultColWidth="9.140625" defaultRowHeight="12.75"/>
  <cols>
    <col min="1" max="1" width="5.7109375" style="6" customWidth="1"/>
    <col min="2" max="2" width="63.57421875" style="6" customWidth="1"/>
    <col min="3" max="3" width="7.7109375" style="6" customWidth="1"/>
    <col min="4" max="4" width="20.140625" style="6" bestFit="1" customWidth="1"/>
    <col min="5" max="5" width="16.140625" style="6" bestFit="1" customWidth="1"/>
    <col min="6" max="6" width="8.140625" style="6" customWidth="1"/>
    <col min="7" max="7" width="11.140625" style="6" customWidth="1"/>
    <col min="8" max="8" width="11.00390625" style="6" customWidth="1"/>
    <col min="9" max="9" width="7.140625" style="6" customWidth="1"/>
    <col min="10" max="10" width="10.8515625" style="6" customWidth="1"/>
    <col min="11" max="11" width="11.28125" style="6" customWidth="1"/>
    <col min="12" max="12" width="17.7109375" style="6" bestFit="1" customWidth="1"/>
    <col min="13" max="16384" width="9.140625" style="6" customWidth="1"/>
  </cols>
  <sheetData>
    <row r="1" spans="4:11" ht="12.75">
      <c r="D1" s="150" t="s">
        <v>12</v>
      </c>
      <c r="E1" s="150"/>
      <c r="J1" s="20"/>
      <c r="K1" s="20"/>
    </row>
    <row r="2" spans="4:11" ht="12.75">
      <c r="D2" s="151" t="s">
        <v>48</v>
      </c>
      <c r="E2" s="151"/>
      <c r="J2" s="75"/>
      <c r="K2" s="75"/>
    </row>
    <row r="3" spans="4:14" ht="12.75">
      <c r="D3" s="152" t="s">
        <v>179</v>
      </c>
      <c r="E3" s="152"/>
      <c r="J3" s="75"/>
      <c r="K3" s="75"/>
      <c r="M3" s="7"/>
      <c r="N3" s="7"/>
    </row>
    <row r="4" spans="2:14" ht="12.75">
      <c r="B4" s="153" t="s">
        <v>105</v>
      </c>
      <c r="C4" s="154"/>
      <c r="D4" s="154"/>
      <c r="E4" s="154"/>
      <c r="J4" s="77"/>
      <c r="K4" s="77"/>
      <c r="M4" s="7"/>
      <c r="N4" s="7"/>
    </row>
    <row r="5" spans="1:12" ht="12.75" customHeight="1">
      <c r="A5" s="140" t="s">
        <v>106</v>
      </c>
      <c r="B5" s="140"/>
      <c r="C5" s="140"/>
      <c r="D5" s="140"/>
      <c r="E5" s="140"/>
      <c r="F5" s="75"/>
      <c r="G5" s="75"/>
      <c r="H5" s="75"/>
      <c r="I5" s="75"/>
      <c r="J5" s="49"/>
      <c r="K5" s="49"/>
      <c r="L5" s="7"/>
    </row>
    <row r="6" spans="1:12" ht="12.75">
      <c r="A6" s="140" t="s">
        <v>107</v>
      </c>
      <c r="B6" s="140"/>
      <c r="C6" s="140"/>
      <c r="D6" s="140"/>
      <c r="E6" s="140"/>
      <c r="F6" s="75"/>
      <c r="G6" s="75"/>
      <c r="H6" s="75"/>
      <c r="I6" s="75"/>
      <c r="J6" s="49"/>
      <c r="K6" s="49"/>
      <c r="L6" s="7"/>
    </row>
    <row r="7" spans="1:9" ht="13.5" thickBot="1">
      <c r="A7" s="149"/>
      <c r="B7" s="149"/>
      <c r="C7" s="149"/>
      <c r="D7" s="149"/>
      <c r="E7" s="149"/>
      <c r="F7" s="77"/>
      <c r="G7" s="77"/>
      <c r="H7" s="77"/>
      <c r="I7" s="77"/>
    </row>
    <row r="8" spans="1:9" ht="14.25">
      <c r="A8" s="126"/>
      <c r="B8" s="141" t="s">
        <v>6</v>
      </c>
      <c r="C8" s="146" t="s">
        <v>13</v>
      </c>
      <c r="D8" s="147"/>
      <c r="E8" s="148"/>
      <c r="F8" s="49"/>
      <c r="G8" s="49"/>
      <c r="H8" s="49"/>
      <c r="I8" s="49"/>
    </row>
    <row r="9" spans="1:9" ht="15" thickBot="1">
      <c r="A9" s="127" t="s">
        <v>72</v>
      </c>
      <c r="B9" s="142"/>
      <c r="C9" s="143" t="s">
        <v>66</v>
      </c>
      <c r="D9" s="144"/>
      <c r="E9" s="145"/>
      <c r="F9" s="49"/>
      <c r="G9" s="49"/>
      <c r="H9" s="49"/>
      <c r="I9" s="49"/>
    </row>
    <row r="10" spans="1:5" ht="29.25">
      <c r="A10" s="127" t="s">
        <v>73</v>
      </c>
      <c r="B10" s="142"/>
      <c r="C10" s="110" t="s">
        <v>74</v>
      </c>
      <c r="D10" s="111" t="s">
        <v>14</v>
      </c>
      <c r="E10" s="112" t="s">
        <v>15</v>
      </c>
    </row>
    <row r="11" spans="1:5" ht="14.25">
      <c r="A11" s="116">
        <v>1</v>
      </c>
      <c r="B11" s="117">
        <v>2</v>
      </c>
      <c r="C11" s="118">
        <v>3</v>
      </c>
      <c r="D11" s="118">
        <v>4</v>
      </c>
      <c r="E11" s="119">
        <v>5</v>
      </c>
    </row>
    <row r="12" spans="1:6" ht="14.25">
      <c r="A12" s="113"/>
      <c r="B12" s="114" t="s">
        <v>88</v>
      </c>
      <c r="C12" s="115"/>
      <c r="D12" s="22"/>
      <c r="E12" s="23"/>
      <c r="F12" s="8"/>
    </row>
    <row r="13" spans="1:6" ht="14.25">
      <c r="A13" s="24" t="s">
        <v>112</v>
      </c>
      <c r="B13" s="50" t="s">
        <v>53</v>
      </c>
      <c r="C13" s="80" t="s">
        <v>3</v>
      </c>
      <c r="D13" s="25">
        <v>3967800</v>
      </c>
      <c r="E13" s="26">
        <f>D13*J103</f>
        <v>1666476</v>
      </c>
      <c r="F13" s="9"/>
    </row>
    <row r="14" spans="1:6" ht="30" customHeight="1">
      <c r="A14" s="24" t="s">
        <v>113</v>
      </c>
      <c r="B14" s="51" t="s">
        <v>75</v>
      </c>
      <c r="C14" s="27" t="s">
        <v>71</v>
      </c>
      <c r="D14" s="28">
        <v>35570</v>
      </c>
      <c r="E14" s="26">
        <f>D14*J100</f>
        <v>599852.48</v>
      </c>
      <c r="F14" s="9"/>
    </row>
    <row r="15" spans="1:6" ht="14.25">
      <c r="A15" s="24" t="s">
        <v>114</v>
      </c>
      <c r="B15" s="52" t="s">
        <v>39</v>
      </c>
      <c r="C15" s="27" t="s">
        <v>1</v>
      </c>
      <c r="D15" s="28">
        <v>16700</v>
      </c>
      <c r="E15" s="26">
        <f>D15*J101</f>
        <v>261956.2</v>
      </c>
      <c r="F15" s="9"/>
    </row>
    <row r="16" spans="1:6" ht="14.25">
      <c r="A16" s="29" t="s">
        <v>115</v>
      </c>
      <c r="B16" s="52" t="s">
        <v>40</v>
      </c>
      <c r="C16" s="27" t="s">
        <v>71</v>
      </c>
      <c r="D16" s="28">
        <v>1428</v>
      </c>
      <c r="E16" s="26">
        <f>D16*J100</f>
        <v>24081.792</v>
      </c>
      <c r="F16" s="9"/>
    </row>
    <row r="17" spans="1:6" ht="14.25">
      <c r="A17" s="24" t="s">
        <v>116</v>
      </c>
      <c r="B17" s="52" t="s">
        <v>41</v>
      </c>
      <c r="C17" s="27" t="s">
        <v>71</v>
      </c>
      <c r="D17" s="99">
        <v>3000</v>
      </c>
      <c r="E17" s="26">
        <f>D17*J100</f>
        <v>50592</v>
      </c>
      <c r="F17" s="9"/>
    </row>
    <row r="18" spans="1:6" ht="14.25">
      <c r="A18" s="102" t="s">
        <v>84</v>
      </c>
      <c r="B18" s="81"/>
      <c r="C18" s="82"/>
      <c r="D18" s="31"/>
      <c r="E18" s="32">
        <f>SUM(E13:E17)</f>
        <v>2602958.472</v>
      </c>
      <c r="F18" s="9"/>
    </row>
    <row r="19" spans="1:6" ht="14.25">
      <c r="A19" s="54" t="s">
        <v>85</v>
      </c>
      <c r="B19" s="83"/>
      <c r="C19" s="84"/>
      <c r="D19" s="33"/>
      <c r="E19" s="26"/>
      <c r="F19" s="9"/>
    </row>
    <row r="20" spans="1:6" ht="14.25">
      <c r="A20" s="24" t="s">
        <v>117</v>
      </c>
      <c r="B20" s="50" t="s">
        <v>7</v>
      </c>
      <c r="C20" s="27" t="s">
        <v>71</v>
      </c>
      <c r="D20" s="28">
        <v>325543.88</v>
      </c>
      <c r="E20" s="26">
        <f>D20*J100</f>
        <v>5489971.99232</v>
      </c>
      <c r="F20" s="9"/>
    </row>
    <row r="21" spans="1:6" ht="12" customHeight="1">
      <c r="A21" s="24" t="s">
        <v>118</v>
      </c>
      <c r="B21" s="52" t="s">
        <v>76</v>
      </c>
      <c r="C21" s="27" t="s">
        <v>2</v>
      </c>
      <c r="D21" s="28">
        <v>4000000</v>
      </c>
      <c r="E21" s="26">
        <f>D21</f>
        <v>4000000</v>
      </c>
      <c r="F21" s="9"/>
    </row>
    <row r="22" spans="1:6" ht="12" customHeight="1">
      <c r="A22" s="24" t="s">
        <v>119</v>
      </c>
      <c r="B22" s="52" t="s">
        <v>77</v>
      </c>
      <c r="C22" s="27" t="s">
        <v>0</v>
      </c>
      <c r="D22" s="28">
        <v>328646</v>
      </c>
      <c r="E22" s="26">
        <v>4075208</v>
      </c>
      <c r="F22" s="9"/>
    </row>
    <row r="23" spans="1:6" ht="12.75" customHeight="1">
      <c r="A23" s="24" t="s">
        <v>120</v>
      </c>
      <c r="B23" s="52" t="s">
        <v>17</v>
      </c>
      <c r="C23" s="27" t="s">
        <v>71</v>
      </c>
      <c r="D23" s="28">
        <v>56171.24</v>
      </c>
      <c r="E23" s="26">
        <f>D23*J100</f>
        <v>947271.79136</v>
      </c>
      <c r="F23" s="10"/>
    </row>
    <row r="24" spans="1:6" ht="12" customHeight="1">
      <c r="A24" s="24" t="s">
        <v>121</v>
      </c>
      <c r="B24" s="52" t="s">
        <v>108</v>
      </c>
      <c r="C24" s="27" t="s">
        <v>0</v>
      </c>
      <c r="D24" s="34"/>
      <c r="E24" s="26"/>
      <c r="F24" s="11"/>
    </row>
    <row r="25" spans="1:6" ht="14.25" customHeight="1">
      <c r="A25" s="24" t="s">
        <v>122</v>
      </c>
      <c r="B25" s="55" t="s">
        <v>52</v>
      </c>
      <c r="C25" s="27" t="s">
        <v>0</v>
      </c>
      <c r="D25" s="99">
        <v>133300</v>
      </c>
      <c r="E25" s="26">
        <f>D25*J99</f>
        <v>1652920</v>
      </c>
      <c r="F25" s="11"/>
    </row>
    <row r="26" spans="1:6" ht="15.75" customHeight="1">
      <c r="A26" s="24" t="s">
        <v>123</v>
      </c>
      <c r="B26" s="52" t="s">
        <v>42</v>
      </c>
      <c r="C26" s="27" t="s">
        <v>0</v>
      </c>
      <c r="D26" s="28">
        <v>11000</v>
      </c>
      <c r="E26" s="26">
        <f>D26*J99</f>
        <v>136400</v>
      </c>
      <c r="F26" s="11"/>
    </row>
    <row r="27" spans="1:6" ht="14.25">
      <c r="A27" s="24" t="s">
        <v>124</v>
      </c>
      <c r="B27" s="52" t="s">
        <v>54</v>
      </c>
      <c r="C27" s="27" t="s">
        <v>46</v>
      </c>
      <c r="D27" s="100" t="s">
        <v>67</v>
      </c>
      <c r="E27" s="26">
        <f>148544*J99+3235*J100</f>
        <v>1896500.6400000001</v>
      </c>
      <c r="F27" s="11"/>
    </row>
    <row r="28" spans="1:6" ht="14.25">
      <c r="A28" s="24" t="s">
        <v>125</v>
      </c>
      <c r="B28" s="87" t="s">
        <v>78</v>
      </c>
      <c r="C28" s="27" t="s">
        <v>71</v>
      </c>
      <c r="D28" s="99">
        <v>34637.18</v>
      </c>
      <c r="E28" s="26">
        <f>D28*J100</f>
        <v>584121.40352</v>
      </c>
      <c r="F28" s="11"/>
    </row>
    <row r="29" spans="1:6" ht="14.25">
      <c r="A29" s="24" t="s">
        <v>126</v>
      </c>
      <c r="B29" s="56" t="s">
        <v>16</v>
      </c>
      <c r="C29" s="27" t="s">
        <v>71</v>
      </c>
      <c r="D29" s="35">
        <v>1864</v>
      </c>
      <c r="E29" s="26">
        <v>31430</v>
      </c>
      <c r="F29" s="11"/>
    </row>
    <row r="30" spans="1:6" ht="14.25">
      <c r="A30" s="24" t="s">
        <v>127</v>
      </c>
      <c r="B30" s="56" t="s">
        <v>55</v>
      </c>
      <c r="C30" s="27" t="s">
        <v>1</v>
      </c>
      <c r="D30" s="35">
        <v>143940</v>
      </c>
      <c r="E30" s="26">
        <f>D30*J101</f>
        <v>2257842.84</v>
      </c>
      <c r="F30" s="11"/>
    </row>
    <row r="31" spans="1:6" ht="14.25">
      <c r="A31" s="24" t="s">
        <v>128</v>
      </c>
      <c r="B31" s="56" t="s">
        <v>18</v>
      </c>
      <c r="C31" s="27" t="s">
        <v>1</v>
      </c>
      <c r="D31" s="28">
        <v>34933</v>
      </c>
      <c r="E31" s="26">
        <f>D31*J101</f>
        <v>547959.038</v>
      </c>
      <c r="F31" s="11"/>
    </row>
    <row r="32" spans="1:6" ht="14.25">
      <c r="A32" s="24" t="s">
        <v>129</v>
      </c>
      <c r="B32" s="56" t="s">
        <v>56</v>
      </c>
      <c r="C32" s="27" t="s">
        <v>0</v>
      </c>
      <c r="D32" s="28">
        <v>201375</v>
      </c>
      <c r="E32" s="26">
        <f>D32*J99</f>
        <v>2497050</v>
      </c>
      <c r="F32" s="11"/>
    </row>
    <row r="33" spans="1:6" ht="14.25">
      <c r="A33" s="24" t="s">
        <v>130</v>
      </c>
      <c r="B33" s="57" t="s">
        <v>19</v>
      </c>
      <c r="C33" s="27" t="s">
        <v>71</v>
      </c>
      <c r="D33" s="28">
        <v>24843</v>
      </c>
      <c r="E33" s="26">
        <f>D33*J100</f>
        <v>418952.352</v>
      </c>
      <c r="F33" s="11"/>
    </row>
    <row r="34" spans="1:6" ht="14.25">
      <c r="A34" s="24" t="s">
        <v>131</v>
      </c>
      <c r="B34" s="52" t="s">
        <v>57</v>
      </c>
      <c r="C34" s="27" t="s">
        <v>46</v>
      </c>
      <c r="D34" s="101" t="s">
        <v>68</v>
      </c>
      <c r="E34" s="26">
        <f>112143.24*J99+2088.37*J100</f>
        <v>1425794.4476800002</v>
      </c>
      <c r="F34" s="11"/>
    </row>
    <row r="35" spans="1:6" ht="14.25">
      <c r="A35" s="24" t="s">
        <v>132</v>
      </c>
      <c r="B35" s="52" t="s">
        <v>20</v>
      </c>
      <c r="C35" s="27" t="s">
        <v>71</v>
      </c>
      <c r="D35" s="99">
        <v>28000</v>
      </c>
      <c r="E35" s="26">
        <f>D35*J100</f>
        <v>472192</v>
      </c>
      <c r="F35" s="11"/>
    </row>
    <row r="36" spans="1:6" ht="14.25">
      <c r="A36" s="24" t="s">
        <v>133</v>
      </c>
      <c r="B36" s="58" t="s">
        <v>21</v>
      </c>
      <c r="C36" s="27" t="s">
        <v>71</v>
      </c>
      <c r="D36" s="28">
        <v>17250</v>
      </c>
      <c r="E36" s="26">
        <f>D36*J100</f>
        <v>290904</v>
      </c>
      <c r="F36" s="11"/>
    </row>
    <row r="37" spans="1:6" ht="14.25">
      <c r="A37" s="24" t="s">
        <v>134</v>
      </c>
      <c r="B37" s="59" t="s">
        <v>22</v>
      </c>
      <c r="C37" s="27" t="s">
        <v>4</v>
      </c>
      <c r="D37" s="28">
        <v>4216</v>
      </c>
      <c r="E37" s="26">
        <f>D37*J102</f>
        <v>86259.36</v>
      </c>
      <c r="F37" s="11"/>
    </row>
    <row r="38" spans="1:6" ht="25.5">
      <c r="A38" s="128" t="s">
        <v>135</v>
      </c>
      <c r="B38" s="129" t="s">
        <v>109</v>
      </c>
      <c r="C38" s="27" t="s">
        <v>71</v>
      </c>
      <c r="D38" s="28">
        <v>147380</v>
      </c>
      <c r="E38" s="26">
        <f>D38*J100</f>
        <v>2485416.3200000003</v>
      </c>
      <c r="F38" s="11"/>
    </row>
    <row r="39" spans="1:6" ht="14.25" customHeight="1">
      <c r="A39" s="24" t="s">
        <v>136</v>
      </c>
      <c r="B39" s="61" t="s">
        <v>23</v>
      </c>
      <c r="C39" s="27" t="s">
        <v>71</v>
      </c>
      <c r="D39" s="28"/>
      <c r="E39" s="26">
        <f>D39*J100</f>
        <v>0</v>
      </c>
      <c r="F39" s="11"/>
    </row>
    <row r="40" spans="1:6" ht="14.25">
      <c r="A40" s="24" t="s">
        <v>137</v>
      </c>
      <c r="B40" s="62" t="s">
        <v>79</v>
      </c>
      <c r="C40" s="27" t="s">
        <v>0</v>
      </c>
      <c r="D40" s="99">
        <v>2902</v>
      </c>
      <c r="E40" s="26">
        <f>D40*J99</f>
        <v>35984.8</v>
      </c>
      <c r="F40" s="11"/>
    </row>
    <row r="41" spans="1:6" ht="14.25">
      <c r="A41" s="24" t="s">
        <v>138</v>
      </c>
      <c r="B41" s="56" t="s">
        <v>24</v>
      </c>
      <c r="C41" s="27" t="s">
        <v>1</v>
      </c>
      <c r="D41" s="28">
        <v>11092</v>
      </c>
      <c r="E41" s="26">
        <f>D41*J101</f>
        <v>173989.112</v>
      </c>
      <c r="F41" s="11"/>
    </row>
    <row r="42" spans="1:6" ht="14.25">
      <c r="A42" s="24" t="s">
        <v>139</v>
      </c>
      <c r="B42" s="61" t="s">
        <v>25</v>
      </c>
      <c r="C42" s="27" t="s">
        <v>71</v>
      </c>
      <c r="D42" s="28">
        <v>11000</v>
      </c>
      <c r="E42" s="26">
        <f>D42*J100</f>
        <v>185504</v>
      </c>
      <c r="F42" s="11"/>
    </row>
    <row r="43" spans="1:6" ht="14.25">
      <c r="A43" s="24" t="s">
        <v>140</v>
      </c>
      <c r="B43" s="61" t="s">
        <v>26</v>
      </c>
      <c r="C43" s="27" t="s">
        <v>71</v>
      </c>
      <c r="D43" s="28">
        <v>5483</v>
      </c>
      <c r="E43" s="26">
        <f>D43*J100</f>
        <v>92465.312</v>
      </c>
      <c r="F43" s="11"/>
    </row>
    <row r="44" spans="1:6" ht="14.25">
      <c r="A44" s="24" t="s">
        <v>141</v>
      </c>
      <c r="B44" s="56" t="s">
        <v>58</v>
      </c>
      <c r="C44" s="27" t="s">
        <v>1</v>
      </c>
      <c r="D44" s="28">
        <v>42000</v>
      </c>
      <c r="E44" s="26">
        <f>D44*J101</f>
        <v>658812</v>
      </c>
      <c r="F44" s="11"/>
    </row>
    <row r="45" spans="1:6" ht="14.25">
      <c r="A45" s="24" t="s">
        <v>142</v>
      </c>
      <c r="B45" s="63" t="s">
        <v>59</v>
      </c>
      <c r="C45" s="27" t="s">
        <v>71</v>
      </c>
      <c r="D45" s="28">
        <v>34461</v>
      </c>
      <c r="E45" s="26">
        <f>D45*J100</f>
        <v>581150.304</v>
      </c>
      <c r="F45" s="11"/>
    </row>
    <row r="46" spans="1:6" ht="14.25">
      <c r="A46" s="24" t="s">
        <v>143</v>
      </c>
      <c r="B46" s="52" t="s">
        <v>8</v>
      </c>
      <c r="C46" s="27" t="s">
        <v>71</v>
      </c>
      <c r="D46" s="28">
        <v>410</v>
      </c>
      <c r="E46" s="26">
        <f>D46*J100</f>
        <v>6914.240000000001</v>
      </c>
      <c r="F46" s="11"/>
    </row>
    <row r="47" spans="1:6" ht="14.25">
      <c r="A47" s="24" t="s">
        <v>144</v>
      </c>
      <c r="B47" s="52" t="s">
        <v>9</v>
      </c>
      <c r="C47" s="27" t="s">
        <v>71</v>
      </c>
      <c r="D47" s="99">
        <v>470</v>
      </c>
      <c r="E47" s="26">
        <f>D47*J100</f>
        <v>7926.08</v>
      </c>
      <c r="F47" s="11"/>
    </row>
    <row r="48" spans="1:6" ht="14.25">
      <c r="A48" s="24" t="s">
        <v>145</v>
      </c>
      <c r="B48" s="64" t="s">
        <v>60</v>
      </c>
      <c r="C48" s="27" t="s">
        <v>47</v>
      </c>
      <c r="D48" s="89" t="s">
        <v>69</v>
      </c>
      <c r="E48" s="26">
        <f>31927*J104+25355*J99</f>
        <v>697526</v>
      </c>
      <c r="F48" s="11"/>
    </row>
    <row r="49" spans="1:6" ht="14.25">
      <c r="A49" s="24" t="s">
        <v>146</v>
      </c>
      <c r="B49" s="58" t="s">
        <v>61</v>
      </c>
      <c r="C49" s="27" t="s">
        <v>71</v>
      </c>
      <c r="D49" s="89">
        <v>43605</v>
      </c>
      <c r="E49" s="26">
        <f>D49*J100</f>
        <v>735354.7200000001</v>
      </c>
      <c r="F49" s="11"/>
    </row>
    <row r="50" spans="1:6" ht="14.25">
      <c r="A50" s="24" t="s">
        <v>147</v>
      </c>
      <c r="B50" s="52" t="s">
        <v>62</v>
      </c>
      <c r="C50" s="27" t="s">
        <v>71</v>
      </c>
      <c r="D50" s="28">
        <v>35222</v>
      </c>
      <c r="E50" s="26">
        <f>D50*J100</f>
        <v>593983.8080000001</v>
      </c>
      <c r="F50" s="11"/>
    </row>
    <row r="51" spans="1:6" ht="27.75" customHeight="1">
      <c r="A51" s="24" t="s">
        <v>148</v>
      </c>
      <c r="B51" s="76" t="s">
        <v>49</v>
      </c>
      <c r="C51" s="37" t="s">
        <v>46</v>
      </c>
      <c r="D51" s="28" t="s">
        <v>70</v>
      </c>
      <c r="E51" s="26">
        <f>1089*J99+1129*J100</f>
        <v>32543.056000000004</v>
      </c>
      <c r="F51" s="11"/>
    </row>
    <row r="52" spans="1:6" ht="14.25" customHeight="1">
      <c r="A52" s="24" t="s">
        <v>149</v>
      </c>
      <c r="B52" s="52" t="s">
        <v>27</v>
      </c>
      <c r="C52" s="27" t="s">
        <v>0</v>
      </c>
      <c r="D52" s="28">
        <v>50000</v>
      </c>
      <c r="E52" s="26">
        <f>D52*J99</f>
        <v>620000</v>
      </c>
      <c r="F52" s="11"/>
    </row>
    <row r="53" spans="1:6" ht="14.25">
      <c r="A53" s="24" t="s">
        <v>150</v>
      </c>
      <c r="B53" s="52" t="s">
        <v>10</v>
      </c>
      <c r="C53" s="27" t="s">
        <v>71</v>
      </c>
      <c r="D53" s="28">
        <v>14891</v>
      </c>
      <c r="E53" s="26">
        <f>D53*J100</f>
        <v>251121.82400000002</v>
      </c>
      <c r="F53" s="11"/>
    </row>
    <row r="54" spans="1:6" ht="14.25">
      <c r="A54" s="24" t="s">
        <v>151</v>
      </c>
      <c r="B54" s="52" t="s">
        <v>80</v>
      </c>
      <c r="C54" s="27" t="s">
        <v>71</v>
      </c>
      <c r="D54" s="28">
        <v>3960</v>
      </c>
      <c r="E54" s="26">
        <f>D54*J100</f>
        <v>66781.44</v>
      </c>
      <c r="F54" s="11"/>
    </row>
    <row r="55" spans="1:6" ht="14.25">
      <c r="A55" s="24" t="s">
        <v>152</v>
      </c>
      <c r="B55" s="52" t="s">
        <v>11</v>
      </c>
      <c r="C55" s="27" t="s">
        <v>71</v>
      </c>
      <c r="D55" s="28">
        <v>60000</v>
      </c>
      <c r="E55" s="26">
        <f>D55*J100</f>
        <v>1011840</v>
      </c>
      <c r="F55" s="11"/>
    </row>
    <row r="56" spans="1:6" ht="14.25">
      <c r="A56" s="24" t="s">
        <v>153</v>
      </c>
      <c r="B56" s="52" t="s">
        <v>63</v>
      </c>
      <c r="C56" s="27" t="s">
        <v>0</v>
      </c>
      <c r="D56" s="28"/>
      <c r="E56" s="26"/>
      <c r="F56" s="11"/>
    </row>
    <row r="57" spans="1:6" ht="14.25">
      <c r="A57" s="24" t="s">
        <v>154</v>
      </c>
      <c r="B57" s="56" t="s">
        <v>28</v>
      </c>
      <c r="C57" s="27" t="s">
        <v>4</v>
      </c>
      <c r="D57" s="28">
        <v>14116</v>
      </c>
      <c r="E57" s="26">
        <f>D57*J102</f>
        <v>288813.36</v>
      </c>
      <c r="F57" s="11"/>
    </row>
    <row r="58" spans="1:6" ht="14.25">
      <c r="A58" s="24" t="s">
        <v>155</v>
      </c>
      <c r="B58" s="56" t="s">
        <v>29</v>
      </c>
      <c r="C58" s="27" t="s">
        <v>1</v>
      </c>
      <c r="D58" s="28">
        <v>867</v>
      </c>
      <c r="E58" s="26">
        <f>D58*J101</f>
        <v>13599.762</v>
      </c>
      <c r="F58" s="11"/>
    </row>
    <row r="59" spans="1:6" ht="14.25">
      <c r="A59" s="24" t="s">
        <v>156</v>
      </c>
      <c r="B59" s="56" t="s">
        <v>30</v>
      </c>
      <c r="C59" s="27" t="s">
        <v>71</v>
      </c>
      <c r="D59" s="28">
        <v>1340</v>
      </c>
      <c r="E59" s="26">
        <f>D59*J100</f>
        <v>22597.760000000002</v>
      </c>
      <c r="F59" s="11"/>
    </row>
    <row r="60" spans="1:6" ht="14.25">
      <c r="A60" s="24" t="s">
        <v>157</v>
      </c>
      <c r="B60" s="52" t="s">
        <v>31</v>
      </c>
      <c r="C60" s="27" t="s">
        <v>1</v>
      </c>
      <c r="D60" s="28"/>
      <c r="E60" s="36">
        <f>D60*J101</f>
        <v>0</v>
      </c>
      <c r="F60" s="11"/>
    </row>
    <row r="61" spans="1:6" ht="14.25">
      <c r="A61" s="24"/>
      <c r="B61" s="52"/>
      <c r="C61" s="27"/>
      <c r="D61" s="28"/>
      <c r="E61" s="36"/>
      <c r="F61" s="11"/>
    </row>
    <row r="62" spans="1:6" ht="14.25">
      <c r="A62" s="124" t="s">
        <v>158</v>
      </c>
      <c r="B62" s="125" t="s">
        <v>32</v>
      </c>
      <c r="C62" s="65" t="s">
        <v>0</v>
      </c>
      <c r="D62" s="66">
        <v>8000</v>
      </c>
      <c r="E62" s="66">
        <f>D62*J99</f>
        <v>99200</v>
      </c>
      <c r="F62" s="21"/>
    </row>
    <row r="63" spans="1:6" ht="14.25">
      <c r="A63" s="120" t="s">
        <v>159</v>
      </c>
      <c r="B63" s="121" t="s">
        <v>64</v>
      </c>
      <c r="C63" s="122" t="s">
        <v>71</v>
      </c>
      <c r="D63" s="122">
        <v>21510</v>
      </c>
      <c r="E63" s="123">
        <f>D63*J100</f>
        <v>362744.64</v>
      </c>
      <c r="F63" s="11"/>
    </row>
    <row r="64" spans="1:6" ht="14.25">
      <c r="A64" s="24" t="s">
        <v>160</v>
      </c>
      <c r="B64" s="60" t="s">
        <v>65</v>
      </c>
      <c r="C64" s="37" t="s">
        <v>71</v>
      </c>
      <c r="D64" s="28">
        <v>89314</v>
      </c>
      <c r="E64" s="26">
        <f>D64*J100</f>
        <v>1506191.296</v>
      </c>
      <c r="F64" s="11"/>
    </row>
    <row r="65" spans="1:6" ht="13.5" customHeight="1">
      <c r="A65" s="24" t="s">
        <v>161</v>
      </c>
      <c r="B65" s="67" t="s">
        <v>33</v>
      </c>
      <c r="C65" s="37" t="s">
        <v>1</v>
      </c>
      <c r="D65" s="28">
        <v>75000</v>
      </c>
      <c r="E65" s="26">
        <f>D65*J101</f>
        <v>1176450</v>
      </c>
      <c r="F65" s="11"/>
    </row>
    <row r="66" spans="1:6" ht="27" customHeight="1">
      <c r="A66" s="24" t="s">
        <v>162</v>
      </c>
      <c r="B66" s="68" t="s">
        <v>110</v>
      </c>
      <c r="C66" s="37" t="s">
        <v>71</v>
      </c>
      <c r="D66" s="28">
        <v>24000</v>
      </c>
      <c r="E66" s="26">
        <f>D66*J100</f>
        <v>404736</v>
      </c>
      <c r="F66" s="11"/>
    </row>
    <row r="67" spans="1:6" ht="16.5" customHeight="1">
      <c r="A67" s="24" t="s">
        <v>163</v>
      </c>
      <c r="B67" s="38" t="s">
        <v>81</v>
      </c>
      <c r="C67" s="37" t="s">
        <v>71</v>
      </c>
      <c r="D67" s="28">
        <v>10000</v>
      </c>
      <c r="E67" s="26">
        <f>D67*J100</f>
        <v>168640</v>
      </c>
      <c r="F67" s="11"/>
    </row>
    <row r="68" spans="1:6" ht="24.75" customHeight="1">
      <c r="A68" s="24" t="s">
        <v>164</v>
      </c>
      <c r="B68" s="69" t="s">
        <v>43</v>
      </c>
      <c r="C68" s="37" t="s">
        <v>71</v>
      </c>
      <c r="D68" s="28">
        <v>25000</v>
      </c>
      <c r="E68" s="26">
        <f>D68*J100</f>
        <v>421600</v>
      </c>
      <c r="F68" s="11"/>
    </row>
    <row r="69" spans="1:6" ht="14.25">
      <c r="A69" s="24" t="s">
        <v>165</v>
      </c>
      <c r="B69" s="70" t="s">
        <v>44</v>
      </c>
      <c r="C69" s="37" t="s">
        <v>71</v>
      </c>
      <c r="D69" s="28">
        <v>40000</v>
      </c>
      <c r="E69" s="26">
        <f>D69*J100</f>
        <v>674560</v>
      </c>
      <c r="F69" s="11"/>
    </row>
    <row r="70" spans="1:6" ht="14.25">
      <c r="A70" s="24" t="s">
        <v>166</v>
      </c>
      <c r="B70" s="69" t="s">
        <v>82</v>
      </c>
      <c r="C70" s="37" t="s">
        <v>0</v>
      </c>
      <c r="D70" s="28">
        <v>6000</v>
      </c>
      <c r="E70" s="26">
        <f>D70*J99</f>
        <v>74400</v>
      </c>
      <c r="F70" s="11"/>
    </row>
    <row r="71" spans="1:6" ht="28.5" customHeight="1">
      <c r="A71" s="128" t="s">
        <v>167</v>
      </c>
      <c r="B71" s="130" t="s">
        <v>51</v>
      </c>
      <c r="C71" s="37" t="s">
        <v>71</v>
      </c>
      <c r="D71" s="28">
        <v>21450</v>
      </c>
      <c r="E71" s="26">
        <f>D71*J100</f>
        <v>361732.8</v>
      </c>
      <c r="F71" s="11"/>
    </row>
    <row r="72" spans="1:6" ht="14.25">
      <c r="A72" s="24" t="s">
        <v>168</v>
      </c>
      <c r="B72" s="70" t="s">
        <v>83</v>
      </c>
      <c r="C72" s="37" t="s">
        <v>71</v>
      </c>
      <c r="D72" s="28">
        <v>3380</v>
      </c>
      <c r="E72" s="26">
        <f>D72*J100</f>
        <v>57000.32</v>
      </c>
      <c r="F72" s="11"/>
    </row>
    <row r="73" spans="1:6" ht="14.25">
      <c r="A73" s="24" t="s">
        <v>169</v>
      </c>
      <c r="B73" s="70" t="s">
        <v>176</v>
      </c>
      <c r="C73" s="37" t="s">
        <v>177</v>
      </c>
      <c r="D73" s="28">
        <v>3500</v>
      </c>
      <c r="E73" s="26">
        <v>59024</v>
      </c>
      <c r="F73" s="11"/>
    </row>
    <row r="74" spans="1:6" ht="15">
      <c r="A74" s="53" t="s">
        <v>86</v>
      </c>
      <c r="B74" s="30"/>
      <c r="C74" s="39"/>
      <c r="D74" s="40"/>
      <c r="E74" s="32">
        <v>40739382</v>
      </c>
      <c r="F74" s="11"/>
    </row>
    <row r="75" spans="1:6" ht="15">
      <c r="A75" s="71" t="s">
        <v>87</v>
      </c>
      <c r="B75" s="103"/>
      <c r="C75" s="41"/>
      <c r="D75" s="42"/>
      <c r="E75" s="43"/>
      <c r="F75" s="11"/>
    </row>
    <row r="76" spans="1:6" ht="14.25">
      <c r="A76" s="24" t="s">
        <v>170</v>
      </c>
      <c r="B76" s="52" t="s">
        <v>35</v>
      </c>
      <c r="C76" s="37" t="s">
        <v>3</v>
      </c>
      <c r="D76" s="44">
        <v>2997000</v>
      </c>
      <c r="E76" s="45">
        <f>D76*J103</f>
        <v>1258740</v>
      </c>
      <c r="F76" s="11"/>
    </row>
    <row r="77" spans="1:6" ht="14.25">
      <c r="A77" s="24" t="s">
        <v>171</v>
      </c>
      <c r="B77" s="52" t="s">
        <v>34</v>
      </c>
      <c r="C77" s="37" t="s">
        <v>3</v>
      </c>
      <c r="D77" s="44">
        <v>725700</v>
      </c>
      <c r="E77" s="45">
        <f>D77*J103</f>
        <v>304794</v>
      </c>
      <c r="F77" s="11"/>
    </row>
    <row r="78" spans="1:6" ht="28.5" customHeight="1">
      <c r="A78" s="24" t="s">
        <v>172</v>
      </c>
      <c r="B78" s="72" t="s">
        <v>36</v>
      </c>
      <c r="C78" s="37" t="s">
        <v>3</v>
      </c>
      <c r="D78" s="44">
        <v>638800</v>
      </c>
      <c r="E78" s="45">
        <f>D78*J103</f>
        <v>268296</v>
      </c>
      <c r="F78" s="11"/>
    </row>
    <row r="79" spans="1:6" ht="23.25" customHeight="1">
      <c r="A79" s="138" t="s">
        <v>173</v>
      </c>
      <c r="B79" s="73" t="s">
        <v>37</v>
      </c>
      <c r="C79" s="37" t="s">
        <v>3</v>
      </c>
      <c r="D79" s="44">
        <v>639700</v>
      </c>
      <c r="E79" s="45">
        <f>D79*J103</f>
        <v>268674</v>
      </c>
      <c r="F79" s="11"/>
    </row>
    <row r="80" spans="1:6" ht="44.25" customHeight="1">
      <c r="A80" s="133" t="s">
        <v>174</v>
      </c>
      <c r="B80" s="132" t="s">
        <v>111</v>
      </c>
      <c r="C80" s="131" t="s">
        <v>3</v>
      </c>
      <c r="D80" s="44">
        <v>749200</v>
      </c>
      <c r="E80" s="45">
        <f>D80*J103</f>
        <v>314664</v>
      </c>
      <c r="F80" s="11"/>
    </row>
    <row r="81" spans="1:11" ht="28.5">
      <c r="A81" s="137" t="s">
        <v>175</v>
      </c>
      <c r="B81" s="136" t="s">
        <v>50</v>
      </c>
      <c r="C81" s="131" t="s">
        <v>3</v>
      </c>
      <c r="D81" s="44">
        <v>67600</v>
      </c>
      <c r="E81" s="45">
        <f>D81*J103</f>
        <v>28392</v>
      </c>
      <c r="F81" s="11"/>
      <c r="J81" s="49"/>
      <c r="K81" s="49"/>
    </row>
    <row r="82" spans="1:11" ht="28.5">
      <c r="A82" s="137" t="s">
        <v>178</v>
      </c>
      <c r="B82" s="136" t="s">
        <v>38</v>
      </c>
      <c r="C82" s="131" t="s">
        <v>2</v>
      </c>
      <c r="D82" s="44">
        <v>2214100</v>
      </c>
      <c r="E82" s="45">
        <v>2214100</v>
      </c>
      <c r="F82" s="11"/>
      <c r="J82" s="78"/>
      <c r="K82" s="79"/>
    </row>
    <row r="83" spans="1:10" ht="15">
      <c r="A83" s="134" t="s">
        <v>89</v>
      </c>
      <c r="B83" s="135"/>
      <c r="C83" s="82"/>
      <c r="D83" s="31"/>
      <c r="E83" s="46">
        <f>SUM(E76:E82)</f>
        <v>4657660</v>
      </c>
      <c r="F83" s="11"/>
      <c r="J83" s="1"/>
    </row>
    <row r="84" spans="1:10" ht="15.75" thickBot="1">
      <c r="A84" s="74" t="s">
        <v>104</v>
      </c>
      <c r="B84" s="85"/>
      <c r="C84" s="86"/>
      <c r="D84" s="47"/>
      <c r="E84" s="48">
        <v>48000000</v>
      </c>
      <c r="F84" s="11"/>
      <c r="I84" s="49"/>
      <c r="J84" s="1"/>
    </row>
    <row r="85" spans="1:12" ht="12.75">
      <c r="A85" s="104" t="s">
        <v>90</v>
      </c>
      <c r="B85" s="104"/>
      <c r="C85" s="104"/>
      <c r="D85" s="90"/>
      <c r="E85" s="91"/>
      <c r="F85" s="1"/>
      <c r="G85" s="2"/>
      <c r="H85" s="2"/>
      <c r="I85" s="78"/>
      <c r="J85" s="1"/>
      <c r="L85" s="21"/>
    </row>
    <row r="86" spans="1:10" ht="12.75">
      <c r="A86" s="105"/>
      <c r="B86" s="105" t="s">
        <v>91</v>
      </c>
      <c r="C86" s="105"/>
      <c r="D86" s="93"/>
      <c r="E86" s="93"/>
      <c r="F86" s="1"/>
      <c r="G86" s="1"/>
      <c r="H86" s="1"/>
      <c r="I86" s="1"/>
      <c r="J86" s="1"/>
    </row>
    <row r="87" spans="1:10" ht="12.75">
      <c r="A87" s="105"/>
      <c r="B87" s="105" t="s">
        <v>92</v>
      </c>
      <c r="C87" s="105"/>
      <c r="D87" s="93"/>
      <c r="E87" s="93"/>
      <c r="F87" s="1"/>
      <c r="G87" s="1"/>
      <c r="H87" s="1"/>
      <c r="I87" s="1"/>
      <c r="J87" s="1"/>
    </row>
    <row r="88" spans="1:10" ht="12.75">
      <c r="A88" s="105"/>
      <c r="B88" s="105" t="s">
        <v>93</v>
      </c>
      <c r="C88" s="105"/>
      <c r="D88" s="93"/>
      <c r="E88" s="93"/>
      <c r="F88" s="1"/>
      <c r="G88" s="1"/>
      <c r="H88" s="1"/>
      <c r="I88" s="1"/>
      <c r="J88" s="1"/>
    </row>
    <row r="89" spans="1:10" ht="12.75">
      <c r="A89" s="105"/>
      <c r="B89" s="105" t="s">
        <v>94</v>
      </c>
      <c r="C89" s="105"/>
      <c r="D89" s="93"/>
      <c r="E89" s="93"/>
      <c r="F89" s="1"/>
      <c r="G89" s="1"/>
      <c r="H89" s="1"/>
      <c r="I89" s="1"/>
      <c r="J89" s="1"/>
    </row>
    <row r="90" spans="1:10" ht="12.75">
      <c r="A90" s="98"/>
      <c r="B90" s="98" t="s">
        <v>95</v>
      </c>
      <c r="C90" s="92"/>
      <c r="D90" s="93"/>
      <c r="E90" s="93"/>
      <c r="F90" s="1"/>
      <c r="G90" s="1"/>
      <c r="H90" s="1"/>
      <c r="I90" s="1"/>
      <c r="J90" s="4"/>
    </row>
    <row r="91" spans="1:10" ht="12.75">
      <c r="A91" s="98"/>
      <c r="B91" s="98" t="s">
        <v>96</v>
      </c>
      <c r="C91" s="92"/>
      <c r="D91" s="93"/>
      <c r="E91" s="93"/>
      <c r="F91" s="1"/>
      <c r="G91" s="1"/>
      <c r="H91" s="1"/>
      <c r="I91" s="1"/>
      <c r="J91" s="5"/>
    </row>
    <row r="92" spans="1:9" ht="12.75">
      <c r="A92" s="98"/>
      <c r="B92" s="98" t="s">
        <v>97</v>
      </c>
      <c r="C92" s="92"/>
      <c r="D92" s="93"/>
      <c r="E92" s="93"/>
      <c r="F92" s="1"/>
      <c r="G92" s="1"/>
      <c r="H92" s="1"/>
      <c r="I92" s="1"/>
    </row>
    <row r="93" spans="1:9" ht="12.75">
      <c r="A93" s="139" t="s">
        <v>100</v>
      </c>
      <c r="B93" s="139"/>
      <c r="C93" s="94"/>
      <c r="D93" s="95"/>
      <c r="E93" s="95"/>
      <c r="F93" s="3"/>
      <c r="G93" s="4"/>
      <c r="H93" s="4"/>
      <c r="I93" s="4"/>
    </row>
    <row r="94" spans="1:9" ht="12.75">
      <c r="A94" s="106" t="s">
        <v>98</v>
      </c>
      <c r="B94" s="106"/>
      <c r="C94" s="106"/>
      <c r="D94" s="106"/>
      <c r="E94" s="106"/>
      <c r="F94" s="5"/>
      <c r="G94" s="5"/>
      <c r="H94" s="5"/>
      <c r="I94" s="5"/>
    </row>
    <row r="95" spans="1:5" ht="12.75">
      <c r="A95" s="106" t="s">
        <v>99</v>
      </c>
      <c r="B95" s="106"/>
      <c r="C95" s="96"/>
      <c r="D95" s="96"/>
      <c r="E95" s="96"/>
    </row>
    <row r="96" spans="1:2" ht="12.75">
      <c r="A96" s="107" t="s">
        <v>101</v>
      </c>
      <c r="B96" s="107"/>
    </row>
    <row r="97" ht="12.75">
      <c r="B97" s="97" t="s">
        <v>102</v>
      </c>
    </row>
    <row r="98" spans="1:11" ht="12.75">
      <c r="A98" s="88"/>
      <c r="B98" s="109" t="s">
        <v>103</v>
      </c>
      <c r="C98" s="108"/>
      <c r="J98" s="13">
        <v>2011</v>
      </c>
      <c r="K98" s="13"/>
    </row>
    <row r="99" spans="10:11" ht="12.75">
      <c r="J99" s="16">
        <v>12.4</v>
      </c>
      <c r="K99" s="12"/>
    </row>
    <row r="100" spans="10:11" ht="12.75">
      <c r="J100" s="17">
        <v>16.864</v>
      </c>
      <c r="K100" s="12"/>
    </row>
    <row r="101" spans="9:11" ht="12.75">
      <c r="I101" s="12"/>
      <c r="J101" s="17">
        <v>15.686</v>
      </c>
      <c r="K101" s="12"/>
    </row>
    <row r="102" spans="2:11" ht="12.75">
      <c r="B102" s="14"/>
      <c r="C102" s="49"/>
      <c r="D102" s="49"/>
      <c r="F102" s="12" t="s">
        <v>0</v>
      </c>
      <c r="G102" s="15">
        <v>12.26</v>
      </c>
      <c r="I102" s="12" t="s">
        <v>0</v>
      </c>
      <c r="J102" s="17">
        <v>20.46</v>
      </c>
      <c r="K102" s="12"/>
    </row>
    <row r="103" spans="2:12" ht="12.75">
      <c r="B103" s="14"/>
      <c r="C103" s="49"/>
      <c r="D103" s="49"/>
      <c r="F103" s="12" t="s">
        <v>71</v>
      </c>
      <c r="G103" s="17">
        <v>16.31</v>
      </c>
      <c r="I103" s="12" t="s">
        <v>71</v>
      </c>
      <c r="J103" s="17">
        <v>0.42</v>
      </c>
      <c r="K103" s="12"/>
      <c r="L103" s="13"/>
    </row>
    <row r="104" spans="2:12" ht="12.75">
      <c r="B104" s="18"/>
      <c r="C104" s="49"/>
      <c r="D104" s="49"/>
      <c r="F104" s="12" t="s">
        <v>1</v>
      </c>
      <c r="G104" s="17">
        <v>11</v>
      </c>
      <c r="I104" s="12" t="s">
        <v>1</v>
      </c>
      <c r="J104" s="16">
        <v>12</v>
      </c>
      <c r="K104" s="16"/>
      <c r="L104" s="12"/>
    </row>
    <row r="105" spans="6:12" ht="12.75">
      <c r="F105" s="12" t="s">
        <v>4</v>
      </c>
      <c r="G105" s="17">
        <v>19.98</v>
      </c>
      <c r="I105" s="12" t="s">
        <v>4</v>
      </c>
      <c r="J105" s="17">
        <v>19.42</v>
      </c>
      <c r="K105" s="12"/>
      <c r="L105" s="17"/>
    </row>
    <row r="106" spans="6:12" ht="12.75">
      <c r="F106" s="12" t="s">
        <v>3</v>
      </c>
      <c r="G106" s="17">
        <v>0.4</v>
      </c>
      <c r="I106" s="12" t="s">
        <v>3</v>
      </c>
      <c r="L106" s="12"/>
    </row>
    <row r="107" spans="6:12" ht="12.75">
      <c r="F107" s="12" t="s">
        <v>5</v>
      </c>
      <c r="G107" s="16">
        <v>10.7</v>
      </c>
      <c r="I107" s="12" t="s">
        <v>5</v>
      </c>
      <c r="L107" s="17"/>
    </row>
    <row r="108" spans="6:12" ht="12.75">
      <c r="F108" s="12" t="s">
        <v>45</v>
      </c>
      <c r="G108" s="17">
        <v>19</v>
      </c>
      <c r="I108" s="12" t="s">
        <v>45</v>
      </c>
      <c r="L108" s="12"/>
    </row>
    <row r="109" ht="12.75">
      <c r="L109" s="16"/>
    </row>
    <row r="110" spans="3:12" ht="12.75">
      <c r="C110" s="19"/>
      <c r="L110" s="17"/>
    </row>
    <row r="111" ht="12.75">
      <c r="C111" s="19"/>
    </row>
    <row r="112" ht="12.75">
      <c r="C112" s="19"/>
    </row>
    <row r="113" ht="12.75">
      <c r="C113" s="19"/>
    </row>
  </sheetData>
  <mergeCells count="11">
    <mergeCell ref="D1:E1"/>
    <mergeCell ref="D2:E2"/>
    <mergeCell ref="D3:E3"/>
    <mergeCell ref="B4:E4"/>
    <mergeCell ref="A93:B93"/>
    <mergeCell ref="A5:E5"/>
    <mergeCell ref="B8:B10"/>
    <mergeCell ref="A6:E6"/>
    <mergeCell ref="C9:E9"/>
    <mergeCell ref="C8:E8"/>
    <mergeCell ref="A7:E7"/>
  </mergeCells>
  <printOptions/>
  <pageMargins left="0.43" right="0.75" top="0.43" bottom="0.27" header="0.17" footer="0.28"/>
  <pageSetup horizontalDpi="600" verticalDpi="600" orientation="portrait" scale="83" r:id="rId3"/>
  <rowBreaks count="1" manualBreakCount="1">
    <brk id="61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IGOREA</dc:creator>
  <cp:keywords/>
  <dc:description/>
  <cp:lastModifiedBy>Customer</cp:lastModifiedBy>
  <cp:lastPrinted>2011-04-27T06:24:31Z</cp:lastPrinted>
  <dcterms:created xsi:type="dcterms:W3CDTF">2008-12-17T12:30:25Z</dcterms:created>
  <dcterms:modified xsi:type="dcterms:W3CDTF">2011-05-03T05:58:39Z</dcterms:modified>
  <cp:category/>
  <cp:version/>
  <cp:contentType/>
  <cp:contentStatus/>
</cp:coreProperties>
</file>