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645" windowWidth="11340" windowHeight="6030"/>
  </bookViews>
  <sheets>
    <sheet name="General_meserii" sheetId="1" r:id="rId1"/>
    <sheet name="Domenii" sheetId="2" r:id="rId2"/>
  </sheets>
  <definedNames>
    <definedName name="_xlnm.Print_Titles" localSheetId="1">Domenii!$A:$B,Domenii!$3:$8</definedName>
    <definedName name="_xlnm.Print_Titles" localSheetId="0">General_meserii!$A:$B,General_meserii!$11:$11</definedName>
  </definedNames>
  <calcPr calcId="124519"/>
</workbook>
</file>

<file path=xl/calcChain.xml><?xml version="1.0" encoding="utf-8"?>
<calcChain xmlns="http://schemas.openxmlformats.org/spreadsheetml/2006/main">
  <c r="J65" i="1"/>
  <c r="J57"/>
  <c r="H30"/>
  <c r="G17"/>
  <c r="E149" l="1"/>
  <c r="D149" s="1"/>
  <c r="C149" s="1"/>
  <c r="E33" l="1"/>
  <c r="D33" s="1"/>
  <c r="C33" s="1"/>
  <c r="E53" l="1"/>
  <c r="E47"/>
  <c r="D47" s="1"/>
  <c r="C47" s="1"/>
  <c r="J123"/>
  <c r="K158"/>
  <c r="J173"/>
  <c r="J172" s="1"/>
  <c r="K172"/>
  <c r="J170"/>
  <c r="C170" s="1"/>
  <c r="J169"/>
  <c r="J168"/>
  <c r="K167"/>
  <c r="K164"/>
  <c r="J165"/>
  <c r="J164" s="1"/>
  <c r="J159"/>
  <c r="J160"/>
  <c r="J161"/>
  <c r="J162"/>
  <c r="K157" l="1"/>
  <c r="J158"/>
  <c r="J167"/>
  <c r="C168"/>
  <c r="C169"/>
  <c r="C161"/>
  <c r="C165"/>
  <c r="C164" s="1"/>
  <c r="C162"/>
  <c r="C159"/>
  <c r="J157" l="1"/>
  <c r="C173"/>
  <c r="C172" s="1"/>
  <c r="C167"/>
  <c r="C160"/>
  <c r="C158" s="1"/>
  <c r="C157" l="1"/>
  <c r="F138" l="1"/>
  <c r="F15" s="1"/>
  <c r="F13" s="1"/>
  <c r="G133"/>
  <c r="H133"/>
  <c r="K130"/>
  <c r="G130"/>
  <c r="G125" l="1"/>
  <c r="I125"/>
  <c r="K125"/>
  <c r="L125"/>
  <c r="G120"/>
  <c r="I120"/>
  <c r="G117"/>
  <c r="G114"/>
  <c r="G111"/>
  <c r="G108"/>
  <c r="G90"/>
  <c r="I90"/>
  <c r="I87"/>
  <c r="G79"/>
  <c r="H79"/>
  <c r="I79"/>
  <c r="G65"/>
  <c r="G57"/>
  <c r="I57"/>
  <c r="G45"/>
  <c r="I45"/>
  <c r="G36"/>
  <c r="H36"/>
  <c r="I36"/>
  <c r="G30"/>
  <c r="I30"/>
  <c r="G22"/>
  <c r="G25"/>
  <c r="K25"/>
  <c r="E19"/>
  <c r="D19" s="1"/>
  <c r="C19" s="1"/>
  <c r="E20"/>
  <c r="D20" s="1"/>
  <c r="C20" s="1"/>
  <c r="E23"/>
  <c r="D23" s="1"/>
  <c r="C23" s="1"/>
  <c r="C22" s="1"/>
  <c r="E26"/>
  <c r="D26" s="1"/>
  <c r="C26" s="1"/>
  <c r="E27"/>
  <c r="D27" s="1"/>
  <c r="C27" s="1"/>
  <c r="E28"/>
  <c r="D28" s="1"/>
  <c r="D31"/>
  <c r="C31" s="1"/>
  <c r="E32"/>
  <c r="D32" s="1"/>
  <c r="C32" s="1"/>
  <c r="E34"/>
  <c r="D34" s="1"/>
  <c r="C34" s="1"/>
  <c r="E37"/>
  <c r="D37" s="1"/>
  <c r="C37" s="1"/>
  <c r="E38"/>
  <c r="D38" s="1"/>
  <c r="C38" s="1"/>
  <c r="E39"/>
  <c r="D39" s="1"/>
  <c r="C39" s="1"/>
  <c r="E40"/>
  <c r="D40" s="1"/>
  <c r="C40" s="1"/>
  <c r="E41"/>
  <c r="D41" s="1"/>
  <c r="C41" s="1"/>
  <c r="E42"/>
  <c r="D42" s="1"/>
  <c r="C42" s="1"/>
  <c r="E43"/>
  <c r="D43" s="1"/>
  <c r="C43" s="1"/>
  <c r="E46"/>
  <c r="D46" s="1"/>
  <c r="E48"/>
  <c r="D48" s="1"/>
  <c r="C48" s="1"/>
  <c r="E49"/>
  <c r="D49" s="1"/>
  <c r="C49" s="1"/>
  <c r="E50"/>
  <c r="D50" s="1"/>
  <c r="C50" s="1"/>
  <c r="E51"/>
  <c r="D51" s="1"/>
  <c r="C51" s="1"/>
  <c r="E52"/>
  <c r="D52" s="1"/>
  <c r="C52" s="1"/>
  <c r="E54"/>
  <c r="D54" s="1"/>
  <c r="C54" s="1"/>
  <c r="E55"/>
  <c r="D55" s="1"/>
  <c r="C55" s="1"/>
  <c r="E58"/>
  <c r="D58" s="1"/>
  <c r="C58" s="1"/>
  <c r="E59"/>
  <c r="D59" s="1"/>
  <c r="C59" s="1"/>
  <c r="E60"/>
  <c r="D60" s="1"/>
  <c r="C60" s="1"/>
  <c r="E61"/>
  <c r="D61" s="1"/>
  <c r="C61" s="1"/>
  <c r="E62"/>
  <c r="D62" s="1"/>
  <c r="C62" s="1"/>
  <c r="E63"/>
  <c r="D63" s="1"/>
  <c r="C63" s="1"/>
  <c r="E66"/>
  <c r="D66" s="1"/>
  <c r="C66" s="1"/>
  <c r="E67"/>
  <c r="D67" s="1"/>
  <c r="C67" s="1"/>
  <c r="E68"/>
  <c r="D68" s="1"/>
  <c r="C68" s="1"/>
  <c r="E69"/>
  <c r="D69" s="1"/>
  <c r="C69" s="1"/>
  <c r="E70"/>
  <c r="D70" s="1"/>
  <c r="C70" s="1"/>
  <c r="E71"/>
  <c r="D71" s="1"/>
  <c r="C71" s="1"/>
  <c r="E74"/>
  <c r="D74" s="1"/>
  <c r="C74" s="1"/>
  <c r="E75"/>
  <c r="D75" s="1"/>
  <c r="C75" s="1"/>
  <c r="E76"/>
  <c r="D76" s="1"/>
  <c r="C76" s="1"/>
  <c r="E77"/>
  <c r="D77" s="1"/>
  <c r="C77" s="1"/>
  <c r="E80"/>
  <c r="D80" s="1"/>
  <c r="C80" s="1"/>
  <c r="E81"/>
  <c r="D81" s="1"/>
  <c r="C81" s="1"/>
  <c r="E82"/>
  <c r="D82" s="1"/>
  <c r="C82" s="1"/>
  <c r="E83"/>
  <c r="D83" s="1"/>
  <c r="C83" s="1"/>
  <c r="E84"/>
  <c r="D84" s="1"/>
  <c r="C84" s="1"/>
  <c r="E85"/>
  <c r="D85" s="1"/>
  <c r="C85" s="1"/>
  <c r="D88"/>
  <c r="E91"/>
  <c r="D91" s="1"/>
  <c r="C91" s="1"/>
  <c r="E92"/>
  <c r="D92" s="1"/>
  <c r="C92" s="1"/>
  <c r="E93"/>
  <c r="D93" s="1"/>
  <c r="C93" s="1"/>
  <c r="E94"/>
  <c r="D94" s="1"/>
  <c r="C94" s="1"/>
  <c r="E95"/>
  <c r="D95" s="1"/>
  <c r="C95" s="1"/>
  <c r="E96"/>
  <c r="D96" s="1"/>
  <c r="C96" s="1"/>
  <c r="E97"/>
  <c r="D97" s="1"/>
  <c r="C97" s="1"/>
  <c r="E98"/>
  <c r="D98" s="1"/>
  <c r="C98" s="1"/>
  <c r="E99"/>
  <c r="D99" s="1"/>
  <c r="C99" s="1"/>
  <c r="E100"/>
  <c r="D100" s="1"/>
  <c r="C100" s="1"/>
  <c r="E101"/>
  <c r="D101" s="1"/>
  <c r="C101" s="1"/>
  <c r="E102"/>
  <c r="D102" s="1"/>
  <c r="C102" s="1"/>
  <c r="E103"/>
  <c r="D103" s="1"/>
  <c r="C103" s="1"/>
  <c r="E104"/>
  <c r="D104" s="1"/>
  <c r="C104" s="1"/>
  <c r="E105"/>
  <c r="D105" s="1"/>
  <c r="C105" s="1"/>
  <c r="E106"/>
  <c r="D106" s="1"/>
  <c r="C106" s="1"/>
  <c r="E109"/>
  <c r="D109" s="1"/>
  <c r="E112"/>
  <c r="D112" s="1"/>
  <c r="E115"/>
  <c r="D115" s="1"/>
  <c r="E118"/>
  <c r="D118" s="1"/>
  <c r="E121"/>
  <c r="D121" s="1"/>
  <c r="E122"/>
  <c r="D122" s="1"/>
  <c r="E123"/>
  <c r="D123" s="1"/>
  <c r="C123" s="1"/>
  <c r="D126"/>
  <c r="E127"/>
  <c r="D127" s="1"/>
  <c r="D128"/>
  <c r="E131"/>
  <c r="E134"/>
  <c r="E135"/>
  <c r="D135" s="1"/>
  <c r="C135" s="1"/>
  <c r="E136"/>
  <c r="D136" s="1"/>
  <c r="C136" s="1"/>
  <c r="E139"/>
  <c r="E140"/>
  <c r="D140" s="1"/>
  <c r="C140" s="1"/>
  <c r="E141"/>
  <c r="D141" s="1"/>
  <c r="E142"/>
  <c r="D142" s="1"/>
  <c r="E143"/>
  <c r="D143" s="1"/>
  <c r="E144"/>
  <c r="D144" s="1"/>
  <c r="E145"/>
  <c r="D145" s="1"/>
  <c r="E146"/>
  <c r="D146" s="1"/>
  <c r="E147"/>
  <c r="D147" s="1"/>
  <c r="E148"/>
  <c r="D148" s="1"/>
  <c r="E150"/>
  <c r="D150" s="1"/>
  <c r="E151"/>
  <c r="D151" s="1"/>
  <c r="E152"/>
  <c r="D152" s="1"/>
  <c r="E153"/>
  <c r="D153" s="1"/>
  <c r="E154"/>
  <c r="D154" s="1"/>
  <c r="E155"/>
  <c r="D155" s="1"/>
  <c r="E18"/>
  <c r="D18" s="1"/>
  <c r="C18" s="1"/>
  <c r="J28"/>
  <c r="J121"/>
  <c r="J122"/>
  <c r="J126"/>
  <c r="J127"/>
  <c r="J128"/>
  <c r="J131"/>
  <c r="J130" s="1"/>
  <c r="C121" l="1"/>
  <c r="C122"/>
  <c r="C57"/>
  <c r="C30"/>
  <c r="D87"/>
  <c r="C88"/>
  <c r="C87" s="1"/>
  <c r="C127"/>
  <c r="C46"/>
  <c r="C28"/>
  <c r="C25" s="1"/>
  <c r="C128"/>
  <c r="C126"/>
  <c r="I15"/>
  <c r="I13" s="1"/>
  <c r="D117"/>
  <c r="C118"/>
  <c r="C117" s="1"/>
  <c r="D114"/>
  <c r="C115"/>
  <c r="C114" s="1"/>
  <c r="C90"/>
  <c r="C65"/>
  <c r="D108"/>
  <c r="C109"/>
  <c r="C108" s="1"/>
  <c r="D111"/>
  <c r="C112"/>
  <c r="C111" s="1"/>
  <c r="C79"/>
  <c r="C36"/>
  <c r="C17"/>
  <c r="J120"/>
  <c r="D134"/>
  <c r="E133"/>
  <c r="D139"/>
  <c r="E138"/>
  <c r="D131"/>
  <c r="E130"/>
  <c r="D120"/>
  <c r="E117"/>
  <c r="E120"/>
  <c r="E114"/>
  <c r="J125"/>
  <c r="D125"/>
  <c r="E125"/>
  <c r="E111"/>
  <c r="D90"/>
  <c r="E108"/>
  <c r="E90"/>
  <c r="D79"/>
  <c r="E79"/>
  <c r="E65"/>
  <c r="D65"/>
  <c r="D57"/>
  <c r="E57"/>
  <c r="D36"/>
  <c r="E36"/>
  <c r="C146"/>
  <c r="C142"/>
  <c r="E30"/>
  <c r="C152"/>
  <c r="D30"/>
  <c r="D25"/>
  <c r="D22"/>
  <c r="E22"/>
  <c r="J25"/>
  <c r="C148"/>
  <c r="C155"/>
  <c r="C151"/>
  <c r="C147"/>
  <c r="C143"/>
  <c r="E25"/>
  <c r="C145"/>
  <c r="E17"/>
  <c r="C150"/>
  <c r="C154"/>
  <c r="C144"/>
  <c r="C141"/>
  <c r="D17"/>
  <c r="C153"/>
  <c r="C120" l="1"/>
  <c r="C125"/>
  <c r="D138"/>
  <c r="C139"/>
  <c r="C138" s="1"/>
  <c r="J15"/>
  <c r="J13" s="1"/>
  <c r="D130"/>
  <c r="C131"/>
  <c r="C130" s="1"/>
  <c r="D133"/>
  <c r="C134"/>
  <c r="C133" s="1"/>
  <c r="T32" i="2"/>
  <c r="U32"/>
  <c r="V32"/>
  <c r="T14"/>
  <c r="U14"/>
  <c r="V14"/>
  <c r="T12"/>
  <c r="U12"/>
  <c r="V12"/>
  <c r="T11"/>
  <c r="U11"/>
  <c r="V11"/>
  <c r="D29" l="1"/>
  <c r="G29"/>
  <c r="J29"/>
  <c r="N29"/>
  <c r="U29"/>
  <c r="V29"/>
  <c r="D31"/>
  <c r="E31"/>
  <c r="G31"/>
  <c r="H31"/>
  <c r="J31"/>
  <c r="K31"/>
  <c r="N31"/>
  <c r="T31"/>
  <c r="U31"/>
  <c r="V31"/>
  <c r="N27"/>
  <c r="M27"/>
  <c r="AC27" s="1"/>
  <c r="D20"/>
  <c r="E20"/>
  <c r="G20"/>
  <c r="H20"/>
  <c r="J20"/>
  <c r="M20"/>
  <c r="N20"/>
  <c r="T20"/>
  <c r="U20"/>
  <c r="V20"/>
  <c r="D30"/>
  <c r="E30"/>
  <c r="G30"/>
  <c r="H30"/>
  <c r="J30"/>
  <c r="M30"/>
  <c r="N30"/>
  <c r="U30"/>
  <c r="V30"/>
  <c r="D28"/>
  <c r="G28"/>
  <c r="J28"/>
  <c r="M28"/>
  <c r="N28"/>
  <c r="U28"/>
  <c r="V28"/>
  <c r="V26"/>
  <c r="U26"/>
  <c r="T26"/>
  <c r="N26"/>
  <c r="M26"/>
  <c r="K26"/>
  <c r="J26"/>
  <c r="H26"/>
  <c r="G26"/>
  <c r="E26"/>
  <c r="D26"/>
  <c r="D25"/>
  <c r="E25"/>
  <c r="G25"/>
  <c r="H25"/>
  <c r="J25"/>
  <c r="K25"/>
  <c r="M25"/>
  <c r="N25"/>
  <c r="T25"/>
  <c r="U25"/>
  <c r="V25"/>
  <c r="D24"/>
  <c r="E24"/>
  <c r="G24"/>
  <c r="H24"/>
  <c r="J24"/>
  <c r="K24"/>
  <c r="N24"/>
  <c r="T24"/>
  <c r="U24"/>
  <c r="V24"/>
  <c r="T23"/>
  <c r="U23"/>
  <c r="V23"/>
  <c r="J23"/>
  <c r="K23"/>
  <c r="M23"/>
  <c r="N23"/>
  <c r="D23"/>
  <c r="E23"/>
  <c r="G23"/>
  <c r="H23"/>
  <c r="T18"/>
  <c r="U18"/>
  <c r="V18"/>
  <c r="J18"/>
  <c r="M18"/>
  <c r="N18"/>
  <c r="D18"/>
  <c r="G18"/>
  <c r="D22"/>
  <c r="E22"/>
  <c r="G22"/>
  <c r="H22"/>
  <c r="J22"/>
  <c r="M22"/>
  <c r="N22"/>
  <c r="S22"/>
  <c r="T22"/>
  <c r="U22"/>
  <c r="V22"/>
  <c r="D21"/>
  <c r="E21"/>
  <c r="G21"/>
  <c r="H21"/>
  <c r="J21"/>
  <c r="K21"/>
  <c r="M21"/>
  <c r="N21"/>
  <c r="T21"/>
  <c r="U21"/>
  <c r="V21"/>
  <c r="D19"/>
  <c r="E19"/>
  <c r="G19"/>
  <c r="H19"/>
  <c r="J19"/>
  <c r="K19"/>
  <c r="N19"/>
  <c r="G73" i="1"/>
  <c r="G15" s="1"/>
  <c r="G13" s="1"/>
  <c r="T19" i="2"/>
  <c r="U19"/>
  <c r="V19"/>
  <c r="D17"/>
  <c r="G17"/>
  <c r="J17"/>
  <c r="M17"/>
  <c r="N17"/>
  <c r="T17"/>
  <c r="U17"/>
  <c r="V17"/>
  <c r="D16"/>
  <c r="E16"/>
  <c r="G16"/>
  <c r="H16"/>
  <c r="J16"/>
  <c r="M16"/>
  <c r="N16"/>
  <c r="U16"/>
  <c r="V16"/>
  <c r="D15"/>
  <c r="G15"/>
  <c r="J15"/>
  <c r="M15"/>
  <c r="D14"/>
  <c r="E14"/>
  <c r="G14"/>
  <c r="H14"/>
  <c r="J14"/>
  <c r="M14"/>
  <c r="D13"/>
  <c r="G13"/>
  <c r="J13"/>
  <c r="M13"/>
  <c r="N13"/>
  <c r="U13"/>
  <c r="V13"/>
  <c r="D12"/>
  <c r="E12"/>
  <c r="G12"/>
  <c r="H12"/>
  <c r="J12"/>
  <c r="K12"/>
  <c r="M12"/>
  <c r="N12"/>
  <c r="D11"/>
  <c r="E11"/>
  <c r="G11"/>
  <c r="H11"/>
  <c r="J11"/>
  <c r="M11"/>
  <c r="N11"/>
  <c r="S17" l="1"/>
  <c r="Z17" s="1"/>
  <c r="S21"/>
  <c r="S18"/>
  <c r="Z18" s="1"/>
  <c r="S24"/>
  <c r="Z24" s="1"/>
  <c r="S26"/>
  <c r="AC26" s="1"/>
  <c r="S14"/>
  <c r="AC14" s="1"/>
  <c r="S25"/>
  <c r="AC25" s="1"/>
  <c r="S31"/>
  <c r="Z31" s="1"/>
  <c r="S13"/>
  <c r="AC13" s="1"/>
  <c r="S16"/>
  <c r="Z16" s="1"/>
  <c r="S19"/>
  <c r="Z19" s="1"/>
  <c r="E73" i="1"/>
  <c r="S20" i="2"/>
  <c r="AC20" s="1"/>
  <c r="S29"/>
  <c r="Z29" s="1"/>
  <c r="S23"/>
  <c r="AC23" s="1"/>
  <c r="S12"/>
  <c r="Z12" s="1"/>
  <c r="S15"/>
  <c r="Z15" s="1"/>
  <c r="S28"/>
  <c r="AC28" s="1"/>
  <c r="S30"/>
  <c r="Z30" s="1"/>
  <c r="Q12"/>
  <c r="P12"/>
  <c r="P23"/>
  <c r="P14"/>
  <c r="P25"/>
  <c r="P16"/>
  <c r="Z22"/>
  <c r="P18"/>
  <c r="P20"/>
  <c r="G10"/>
  <c r="P17"/>
  <c r="P22"/>
  <c r="J10"/>
  <c r="U10"/>
  <c r="V10"/>
  <c r="AC22"/>
  <c r="P26"/>
  <c r="D10"/>
  <c r="P15"/>
  <c r="AD18"/>
  <c r="P30"/>
  <c r="M24"/>
  <c r="P24" s="1"/>
  <c r="M19"/>
  <c r="P19" s="1"/>
  <c r="M29"/>
  <c r="K14"/>
  <c r="AA14" s="1"/>
  <c r="N14"/>
  <c r="M31"/>
  <c r="P31" s="1"/>
  <c r="AD22"/>
  <c r="P13"/>
  <c r="P27"/>
  <c r="P11"/>
  <c r="Q11"/>
  <c r="S11"/>
  <c r="Z28" l="1"/>
  <c r="D73" i="1"/>
  <c r="AC12" i="2"/>
  <c r="AC17"/>
  <c r="AC16"/>
  <c r="AC15"/>
  <c r="Z20"/>
  <c r="Z23"/>
  <c r="Z14"/>
  <c r="AC30"/>
  <c r="Z25"/>
  <c r="Z13"/>
  <c r="AC18"/>
  <c r="AC24"/>
  <c r="AC31"/>
  <c r="M10"/>
  <c r="P10" s="1"/>
  <c r="Q14"/>
  <c r="P29"/>
  <c r="AC29"/>
  <c r="AC19"/>
  <c r="N10"/>
  <c r="Z11"/>
  <c r="C73" i="1" l="1"/>
  <c r="S32" i="2"/>
  <c r="AC32" l="1"/>
  <c r="Z32"/>
  <c r="S10"/>
  <c r="AC10" s="1"/>
  <c r="L21"/>
  <c r="L25"/>
  <c r="L24"/>
  <c r="L26"/>
  <c r="K15"/>
  <c r="Q15" s="1"/>
  <c r="R32" l="1"/>
  <c r="R22"/>
  <c r="K16"/>
  <c r="Q16" s="1"/>
  <c r="T15"/>
  <c r="K20"/>
  <c r="T16"/>
  <c r="R12"/>
  <c r="R26"/>
  <c r="R21"/>
  <c r="R25"/>
  <c r="L29"/>
  <c r="T29"/>
  <c r="L31"/>
  <c r="R31"/>
  <c r="L27"/>
  <c r="R20"/>
  <c r="L20"/>
  <c r="L30"/>
  <c r="T30"/>
  <c r="T28"/>
  <c r="L28"/>
  <c r="R23"/>
  <c r="L23"/>
  <c r="L18"/>
  <c r="R18"/>
  <c r="L22"/>
  <c r="K22"/>
  <c r="R19"/>
  <c r="L19"/>
  <c r="L17"/>
  <c r="K17"/>
  <c r="R17"/>
  <c r="L16"/>
  <c r="L15"/>
  <c r="L14"/>
  <c r="R14"/>
  <c r="K13"/>
  <c r="T13"/>
  <c r="L13"/>
  <c r="L12"/>
  <c r="L11"/>
  <c r="I13"/>
  <c r="I30"/>
  <c r="I21"/>
  <c r="I12"/>
  <c r="H13"/>
  <c r="H18"/>
  <c r="H17"/>
  <c r="H15"/>
  <c r="F12"/>
  <c r="AB32" l="1"/>
  <c r="X32"/>
  <c r="Y32"/>
  <c r="W32"/>
  <c r="R11"/>
  <c r="O13"/>
  <c r="Q17"/>
  <c r="AA17"/>
  <c r="AB20"/>
  <c r="AB31"/>
  <c r="K29"/>
  <c r="Q29" s="1"/>
  <c r="AB25"/>
  <c r="K18"/>
  <c r="AB26"/>
  <c r="Q20"/>
  <c r="AA20"/>
  <c r="Q13"/>
  <c r="AB17"/>
  <c r="AA22"/>
  <c r="Q22"/>
  <c r="AD28"/>
  <c r="K30"/>
  <c r="Q30" s="1"/>
  <c r="O30"/>
  <c r="AD15"/>
  <c r="AA15"/>
  <c r="AB22"/>
  <c r="AB18"/>
  <c r="O27"/>
  <c r="AB27"/>
  <c r="AD29"/>
  <c r="R24"/>
  <c r="O12"/>
  <c r="I26"/>
  <c r="O26" s="1"/>
  <c r="AD13"/>
  <c r="AA13"/>
  <c r="T10"/>
  <c r="AD10" s="1"/>
  <c r="AB14"/>
  <c r="AB19"/>
  <c r="AB23"/>
  <c r="K28"/>
  <c r="Q28" s="1"/>
  <c r="AD30"/>
  <c r="Y12"/>
  <c r="AB12"/>
  <c r="X12"/>
  <c r="AA16"/>
  <c r="AD16"/>
  <c r="L10"/>
  <c r="R28"/>
  <c r="R13"/>
  <c r="AB13" s="1"/>
  <c r="R29"/>
  <c r="H29"/>
  <c r="R30"/>
  <c r="H28"/>
  <c r="F24"/>
  <c r="R15"/>
  <c r="AA29" l="1"/>
  <c r="H10"/>
  <c r="I23"/>
  <c r="F23"/>
  <c r="X23" s="1"/>
  <c r="I28"/>
  <c r="O28" s="1"/>
  <c r="F20"/>
  <c r="X20" s="1"/>
  <c r="I11"/>
  <c r="I17"/>
  <c r="I22"/>
  <c r="F26"/>
  <c r="X26" s="1"/>
  <c r="I20"/>
  <c r="I29"/>
  <c r="O29" s="1"/>
  <c r="AB28"/>
  <c r="Q18"/>
  <c r="AA18"/>
  <c r="F11"/>
  <c r="I14"/>
  <c r="I16"/>
  <c r="O16" s="1"/>
  <c r="F21"/>
  <c r="X21" s="1"/>
  <c r="I24"/>
  <c r="O24" s="1"/>
  <c r="F25"/>
  <c r="X25" s="1"/>
  <c r="Y30"/>
  <c r="I31"/>
  <c r="AB29"/>
  <c r="AB15"/>
  <c r="AA30"/>
  <c r="AB30"/>
  <c r="K10"/>
  <c r="F14"/>
  <c r="X14" s="1"/>
  <c r="I15"/>
  <c r="O15" s="1"/>
  <c r="I19"/>
  <c r="I18"/>
  <c r="I25"/>
  <c r="Y13"/>
  <c r="AB24"/>
  <c r="AA28"/>
  <c r="F13"/>
  <c r="Y24" l="1"/>
  <c r="Y29"/>
  <c r="Y15"/>
  <c r="O14"/>
  <c r="Y14"/>
  <c r="O20"/>
  <c r="Y20"/>
  <c r="I10"/>
  <c r="Y11"/>
  <c r="O11"/>
  <c r="O23"/>
  <c r="Y23"/>
  <c r="F16"/>
  <c r="F18"/>
  <c r="X18" s="1"/>
  <c r="F29"/>
  <c r="X29" s="1"/>
  <c r="O18"/>
  <c r="Y18"/>
  <c r="AA10"/>
  <c r="Q10"/>
  <c r="O31"/>
  <c r="Y31"/>
  <c r="F22"/>
  <c r="X22" s="1"/>
  <c r="F15"/>
  <c r="X15" s="1"/>
  <c r="X11"/>
  <c r="Y17"/>
  <c r="O17"/>
  <c r="Y28"/>
  <c r="F17"/>
  <c r="X17" s="1"/>
  <c r="F28"/>
  <c r="X28" s="1"/>
  <c r="O22"/>
  <c r="Y22"/>
  <c r="F19"/>
  <c r="X19" s="1"/>
  <c r="F31"/>
  <c r="X31" s="1"/>
  <c r="F30"/>
  <c r="X30" s="1"/>
  <c r="O25"/>
  <c r="Y25"/>
  <c r="Y19"/>
  <c r="O19"/>
  <c r="E13"/>
  <c r="O10" l="1"/>
  <c r="F10"/>
  <c r="E15"/>
  <c r="E17"/>
  <c r="E18"/>
  <c r="E29" l="1"/>
  <c r="E28"/>
  <c r="C24"/>
  <c r="C21"/>
  <c r="E10" l="1"/>
  <c r="C13"/>
  <c r="W13" s="1"/>
  <c r="C25"/>
  <c r="W25" s="1"/>
  <c r="C29"/>
  <c r="W29" s="1"/>
  <c r="C31"/>
  <c r="W31" s="1"/>
  <c r="C20"/>
  <c r="W20" s="1"/>
  <c r="C28"/>
  <c r="W28" s="1"/>
  <c r="C26"/>
  <c r="C18"/>
  <c r="W18" s="1"/>
  <c r="C22"/>
  <c r="W22" s="1"/>
  <c r="C19"/>
  <c r="W19" s="1"/>
  <c r="C17"/>
  <c r="W17" s="1"/>
  <c r="C16"/>
  <c r="C14" l="1"/>
  <c r="W14" s="1"/>
  <c r="C12"/>
  <c r="W12" s="1"/>
  <c r="C23"/>
  <c r="W23" s="1"/>
  <c r="C11"/>
  <c r="C30"/>
  <c r="W30" s="1"/>
  <c r="C15"/>
  <c r="W15" s="1"/>
  <c r="C10" l="1"/>
  <c r="W11"/>
  <c r="Z10" l="1"/>
  <c r="E45" i="1"/>
  <c r="E15" s="1"/>
  <c r="E13" s="1"/>
  <c r="D53"/>
  <c r="D45" s="1"/>
  <c r="D15" s="1"/>
  <c r="D13" s="1"/>
  <c r="C53" l="1"/>
  <c r="C45" s="1"/>
  <c r="R16" i="2" l="1"/>
  <c r="C15" i="1"/>
  <c r="C13" s="1"/>
  <c r="W16" i="2" l="1"/>
  <c r="AB16"/>
  <c r="R10"/>
  <c r="Y16"/>
  <c r="X16"/>
  <c r="X10" l="1"/>
  <c r="W10"/>
  <c r="Y10"/>
  <c r="AB10"/>
</calcChain>
</file>

<file path=xl/sharedStrings.xml><?xml version="1.0" encoding="utf-8"?>
<sst xmlns="http://schemas.openxmlformats.org/spreadsheetml/2006/main" count="258" uniqueCount="215">
  <si>
    <t xml:space="preserve"> </t>
  </si>
  <si>
    <t>Total</t>
  </si>
  <si>
    <t>Buget</t>
  </si>
  <si>
    <t>Cont-ract</t>
  </si>
  <si>
    <t>Plan</t>
  </si>
  <si>
    <t>inclusiv</t>
  </si>
  <si>
    <t>Efectiv</t>
  </si>
  <si>
    <t>Privat</t>
  </si>
  <si>
    <t xml:space="preserve">Efectiv </t>
  </si>
  <si>
    <t>Devieri</t>
  </si>
  <si>
    <t>din care:</t>
  </si>
  <si>
    <t>Contract</t>
  </si>
  <si>
    <t>Public</t>
  </si>
  <si>
    <t>(persoane)</t>
  </si>
  <si>
    <t>Meserii conexe</t>
  </si>
  <si>
    <t>713007 - 713009</t>
  </si>
  <si>
    <t>715005 - 715021</t>
  </si>
  <si>
    <t>716001 - 716006</t>
  </si>
  <si>
    <t>721004 - 721008</t>
  </si>
  <si>
    <t>723010 - 723011</t>
  </si>
  <si>
    <t>732008 - 732009</t>
  </si>
  <si>
    <t>732009 - 732019</t>
  </si>
  <si>
    <t>732036 - 732039</t>
  </si>
  <si>
    <t>732036 - 732031</t>
  </si>
  <si>
    <t>732038 - 732007</t>
  </si>
  <si>
    <t>811013 - 811011</t>
  </si>
  <si>
    <t>1013002 - 1013004</t>
  </si>
  <si>
    <t>1041007 - 1041008</t>
  </si>
  <si>
    <t>1041010 - 1041006</t>
  </si>
  <si>
    <t>1041011 - 1041010</t>
  </si>
  <si>
    <t>1041019 - 1041018</t>
  </si>
  <si>
    <t>Tehnici audio-vizuale și producții media</t>
  </si>
  <si>
    <t>Calificări meșteșugărești</t>
  </si>
  <si>
    <t>Vînzări en-gross (cu ridicata) și cu amănuntul</t>
  </si>
  <si>
    <t>Electicitate și energie</t>
  </si>
  <si>
    <t>Electronică și automatică</t>
  </si>
  <si>
    <t>Mecanică și prelucrarea metalelor</t>
  </si>
  <si>
    <t>Vehicule cu motor, nave și aeronave</t>
  </si>
  <si>
    <t>Prelucrarea alimentelor</t>
  </si>
  <si>
    <t xml:space="preserve">Materiale (sticlă, hîrtie, plastic și lemn) </t>
  </si>
  <si>
    <t>Textile (îmbrăcăminte, încălțăminte și articole din piele)</t>
  </si>
  <si>
    <t xml:space="preserve">Minerit și extracție </t>
  </si>
  <si>
    <t>Construcții și inginerie civilă</t>
  </si>
  <si>
    <t>Producția culturilor agricole și creșterea animalelor</t>
  </si>
  <si>
    <t>Horticultură</t>
  </si>
  <si>
    <t>Silvicultură</t>
  </si>
  <si>
    <t>Îngrijirea persoanelor în etate și a persoanelor adulte cu dizabilități</t>
  </si>
  <si>
    <t>Servicii de coafor și frumusețe</t>
  </si>
  <si>
    <t>Servicii hoteliere, restaurante și alimentație publică</t>
  </si>
  <si>
    <t>Călătorie, turism și agrement</t>
  </si>
  <si>
    <t>Servicii casnice</t>
  </si>
  <si>
    <t>Servicii de transport</t>
  </si>
  <si>
    <t xml:space="preserve">Date comparative cu privire la realizarea planului de admitere în anuii 2014 - 2015 în învăţămîntul  profesionat tehnic secundar </t>
  </si>
  <si>
    <t>2016 -proiect</t>
  </si>
  <si>
    <t>2016 -  în raport (+,-), către</t>
  </si>
  <si>
    <t>Codul și denumirea domeniilor de formare profesională</t>
  </si>
  <si>
    <t>Codul  domeniilor</t>
  </si>
  <si>
    <t xml:space="preserve">Date comparative cu privire la proiectul planului de admitere pentru anul 2016 în învățămîntul profesional tehnic secundar </t>
  </si>
  <si>
    <t>211004*</t>
  </si>
  <si>
    <t>714011*</t>
  </si>
  <si>
    <t>714007*</t>
  </si>
  <si>
    <t>714008*</t>
  </si>
  <si>
    <t>713017-713018</t>
  </si>
  <si>
    <t>Прием всего (гр.4 + гр.10)</t>
  </si>
  <si>
    <t>Всего  (гр.5 + гр.9)</t>
  </si>
  <si>
    <t>С бюджетным финансированием</t>
  </si>
  <si>
    <t>На контрактной основе</t>
  </si>
  <si>
    <t>в том числе программы среднего профессионально-технического образования  (уровень  3 МСКО) на базе обучения:</t>
  </si>
  <si>
    <t>одному ремеслу                     (2 года)</t>
  </si>
  <si>
    <t>лицейского или средне-общего образования                                                (1 -2 года)</t>
  </si>
  <si>
    <t>Всего    (гр. 11 -     12)</t>
  </si>
  <si>
    <t>в том числе программы среднего профессионально-технического образования (уровень  3 МСКО) на базе обучения:</t>
  </si>
  <si>
    <t>ВСЕГО</t>
  </si>
  <si>
    <t>I. Министерство просвещения  - всего</t>
  </si>
  <si>
    <t>в том числе:</t>
  </si>
  <si>
    <t>Протяжчик</t>
  </si>
  <si>
    <t>Печатник плоской печати</t>
  </si>
  <si>
    <t>Ремесленное производство</t>
  </si>
  <si>
    <t>Резчик по дереву</t>
  </si>
  <si>
    <t>Оптовая и розничная торговля</t>
  </si>
  <si>
    <t>Контролер-кассир</t>
  </si>
  <si>
    <t>Продавец</t>
  </si>
  <si>
    <t xml:space="preserve">Продавец продовольственных товаров </t>
  </si>
  <si>
    <t>Электротехника и энергетика</t>
  </si>
  <si>
    <t>Электромонтер по ремонту и обслуживанию электрооборудавания</t>
  </si>
  <si>
    <t>Слесарь-электрик по ремонту электрооборудования</t>
  </si>
  <si>
    <t>Слесарь по ремотнту и обслуживанию систем вентиляции и кондиционирования</t>
  </si>
  <si>
    <t>Оператор котельной</t>
  </si>
  <si>
    <t>Электроника и автоматизация</t>
  </si>
  <si>
    <t>Электромонтер по ремонту и монтажу кабельных линий</t>
  </si>
  <si>
    <t>Электромонтер охранно-пожарной сигнализации</t>
  </si>
  <si>
    <t>Электромонтер диспетчерского оборудования и телеавтоматики</t>
  </si>
  <si>
    <t>Электронщик по телекоммуникациям</t>
  </si>
  <si>
    <t>Монтажник радиоэлектронной аппаратуры и приборов</t>
  </si>
  <si>
    <t>Оператор технической поддержки по компьютерам</t>
  </si>
  <si>
    <t>Оператор полуавтоматических и автоматических станков</t>
  </si>
  <si>
    <t>Механика и металлообработка</t>
  </si>
  <si>
    <t>Котельщик</t>
  </si>
  <si>
    <t>Изготовитель автопроводки</t>
  </si>
  <si>
    <t>Электрогазосварщик-врезчик</t>
  </si>
  <si>
    <t>Электрогазосварщик ручной сварки</t>
  </si>
  <si>
    <t>Электромеханик по торговому и холодильному оборудованию</t>
  </si>
  <si>
    <t>Фрезеровщик</t>
  </si>
  <si>
    <t>Слесарь-ремонтник</t>
  </si>
  <si>
    <t>Слесарь механосборочных работ</t>
  </si>
  <si>
    <t>Наладчик технологического оборудования</t>
  </si>
  <si>
    <t>Токарь</t>
  </si>
  <si>
    <t>Автотранспортные средства, морские и воздушные суда</t>
  </si>
  <si>
    <t>Автоэлектрик-электронщик</t>
  </si>
  <si>
    <t>Слесарь по ремонту дорожно-строительных машин и тракторов</t>
  </si>
  <si>
    <t>Слесарь по восстановлению кузовов</t>
  </si>
  <si>
    <t>Слесарь по ремонту сельскохозяйственных машин и оборудования</t>
  </si>
  <si>
    <t>Автомеханик</t>
  </si>
  <si>
    <t>Красильщик автомобилей</t>
  </si>
  <si>
    <t xml:space="preserve"> Производство продуктов питания</t>
  </si>
  <si>
    <t>Конфетчик</t>
  </si>
  <si>
    <t>Пекарь</t>
  </si>
  <si>
    <t>Обвальщик-раздельщик мяса</t>
  </si>
  <si>
    <t>Кондитер</t>
  </si>
  <si>
    <t>Контролер пищевой продукции</t>
  </si>
  <si>
    <t>Оператор автоматической линии в производстве молочных продуктов</t>
  </si>
  <si>
    <t>Производство материалов (стекло, бумага, пластик и дерево)</t>
  </si>
  <si>
    <t>Отделочник изделий из древесины</t>
  </si>
  <si>
    <t>Станочник деревообрабатывающих станков</t>
  </si>
  <si>
    <t>Столяр – краснодеревщик</t>
  </si>
  <si>
    <t>Столяр универсальный</t>
  </si>
  <si>
    <t>Текстиль (одежда, обувь и кожаные изделия)</t>
  </si>
  <si>
    <t>Обувщик по индивидуальному пошиву обуви</t>
  </si>
  <si>
    <t>Обувщик по пошиву ортопедической обуви</t>
  </si>
  <si>
    <t>Пошивщик кожгалантерейных изделий</t>
  </si>
  <si>
    <t>Закройщик (изготовитель одежды по заказам)</t>
  </si>
  <si>
    <t>Горное дело и добыча полезных ископаемых</t>
  </si>
  <si>
    <t>Машинист камнерезной машины</t>
  </si>
  <si>
    <t>Плотник</t>
  </si>
  <si>
    <t>Арматурщик</t>
  </si>
  <si>
    <t>Кровельщик по рулонным кровлям и по кровлям из штучных материалов</t>
  </si>
  <si>
    <t>Электрослесарь строительный</t>
  </si>
  <si>
    <t>Слесарь-сантехник</t>
  </si>
  <si>
    <t>Монтажник гипсокартонных стен и потолков</t>
  </si>
  <si>
    <t>Монтажник алюминиевых и пластмассовых конструкций</t>
  </si>
  <si>
    <t>Монтажник столярных теплоизоляционных систем</t>
  </si>
  <si>
    <t>Каменщик</t>
  </si>
  <si>
    <t>Облицовщик-плиточник</t>
  </si>
  <si>
    <t>Облицовщик-мозаичник</t>
  </si>
  <si>
    <t>Реставратор декоративных штукатурок и лепных изделий</t>
  </si>
  <si>
    <t>Штукатур</t>
  </si>
  <si>
    <t>Столяр</t>
  </si>
  <si>
    <t>Столяр строительный</t>
  </si>
  <si>
    <t>Маляр</t>
  </si>
  <si>
    <t>Пчеловод</t>
  </si>
  <si>
    <t>Растениеводство</t>
  </si>
  <si>
    <t>Цветовод</t>
  </si>
  <si>
    <t>Лесное хозяйство</t>
  </si>
  <si>
    <t>Лесовод</t>
  </si>
  <si>
    <t>Помощник по уходу за пожилыми людьми на дому</t>
  </si>
  <si>
    <t>Парикмахерские и косметологические услуги</t>
  </si>
  <si>
    <t>Парикмахер</t>
  </si>
  <si>
    <t>Парикмахер дамский</t>
  </si>
  <si>
    <t>Косметолог</t>
  </si>
  <si>
    <t>Гостиничное обслуживание, рестораны и сфера питания</t>
  </si>
  <si>
    <t>Бармен</t>
  </si>
  <si>
    <t>Повар</t>
  </si>
  <si>
    <t>Келнер (официант)</t>
  </si>
  <si>
    <t>Путешествия, туризм и досуг</t>
  </si>
  <si>
    <t>Работник туристического пансионата</t>
  </si>
  <si>
    <t xml:space="preserve"> Транспортные услуги</t>
  </si>
  <si>
    <t>Водитель троллейбуса</t>
  </si>
  <si>
    <t>Оператор механизированных и автоматизированных складов</t>
  </si>
  <si>
    <t>Тракторист</t>
  </si>
  <si>
    <t>Смежные ремесла</t>
  </si>
  <si>
    <t>Электрослесарь по ремонту электрооборудования электростанций - Слесарь-электрик по ремонту электрооборудования</t>
  </si>
  <si>
    <t>Пекарь - Кондитер</t>
  </si>
  <si>
    <t>Электрик строительный- Электромонтажник по освещению и осветительным сетям</t>
  </si>
  <si>
    <t>Электромонтажник по освещению и осветительным сетям - Электрослесарь строительный</t>
  </si>
  <si>
    <t>Штукатур - Облицовщик-плиточник</t>
  </si>
  <si>
    <t>Столяр строительный - Плотник</t>
  </si>
  <si>
    <t>Виноградарь-винодел - Садовод</t>
  </si>
  <si>
    <t>Машинист бульдозера - Машинист автогрейдера</t>
  </si>
  <si>
    <t>Машинист экскаватора одноковшового - Машинист бульдозера</t>
  </si>
  <si>
    <t>Тракторист-машинист сельскохозяйственного производства - Тракторист</t>
  </si>
  <si>
    <t>Продавец продовольственных товаров</t>
  </si>
  <si>
    <t>Продавец непродовольственных товаров</t>
  </si>
  <si>
    <t xml:space="preserve"> Электроника и автоматизация</t>
  </si>
  <si>
    <t xml:space="preserve">План   </t>
  </si>
  <si>
    <t>Приложение № 1</t>
  </si>
  <si>
    <t>приема в учреждения среднего профессионально-технического образования на  2016/2017 учебный год</t>
  </si>
  <si>
    <t>II. Негосударственные учереждения   - всего</t>
  </si>
  <si>
    <t>гимназического образования для обучения:</t>
  </si>
  <si>
    <t>(человек)</t>
  </si>
  <si>
    <t>Печатник цифровой и офсетной печати</t>
  </si>
  <si>
    <t>Портной (легкая промышленность)</t>
  </si>
  <si>
    <t>Швея (изготовление одежды)</t>
  </si>
  <si>
    <t xml:space="preserve"> Производство сельскохозяйственных культур и выращивание животных</t>
  </si>
  <si>
    <t>Уход за пожилыми людьми и взрослыми нетрудоспособными людьми</t>
  </si>
  <si>
    <t>Гостиничное обслуживание, рестораны и сфера общественного питания</t>
  </si>
  <si>
    <t>Закройщик (изготовитель одежды по заказам) - Портной (легкая промышленность)</t>
  </si>
  <si>
    <t>Установщик отопительных установок и солнечного оборудования- Установщик  установок, приборов и оборудования  вентиляции и кондиционирования</t>
  </si>
  <si>
    <t>Машинист автомобильного крана - Машинист автобетононасоса</t>
  </si>
  <si>
    <t xml:space="preserve">смеж-ным ремес-лам             (3 года) </t>
  </si>
  <si>
    <t>в дуаль-ном образо-вании                                           (1-2 года)</t>
  </si>
  <si>
    <t>гимназичес-кого образования для обучения одному ремеслу                      (2 года)</t>
  </si>
  <si>
    <t>* Новые ремесла</t>
  </si>
  <si>
    <t xml:space="preserve">Шифр профессио-нальной подготовки ремесел/   профессий  </t>
  </si>
  <si>
    <t>лицейского или среднего общего образования                                               (1 -2 года)</t>
  </si>
  <si>
    <t>Аудиовизуальные средства и медиапроизводство</t>
  </si>
  <si>
    <t>Кельнер (официант)</t>
  </si>
  <si>
    <t>Электрогазосварщик-врезчик - газорезчик</t>
  </si>
  <si>
    <t>Автоэлектрик-электронщик -автомеханик</t>
  </si>
  <si>
    <t>Штукатур - маляр</t>
  </si>
  <si>
    <t>Повар -кельнер (официант)</t>
  </si>
  <si>
    <t xml:space="preserve">Шифр и наименование областей профессиональной подготовки/наименование ремесел/профессий   </t>
  </si>
  <si>
    <t>к Постановлению Правительства № 842</t>
  </si>
  <si>
    <t>всего (гр. 6 - 8)</t>
  </si>
  <si>
    <t>Строительные работы и гражданское      строительство</t>
  </si>
  <si>
    <t>от 27 июля    2016 г.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</si>
</sst>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0"/>
      <name val="Arial Cyr"/>
      <charset val="204"/>
    </font>
    <font>
      <sz val="8"/>
      <name val="Arial Cyr"/>
      <charset val="204"/>
    </font>
    <font>
      <b/>
      <sz val="8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 CE"/>
    </font>
    <font>
      <b/>
      <sz val="9"/>
      <color theme="1"/>
      <name val="Arial Cyr"/>
      <charset val="204"/>
    </font>
    <font>
      <sz val="9"/>
      <color theme="1"/>
      <name val="Arial Cyr"/>
      <charset val="204"/>
    </font>
    <font>
      <b/>
      <sz val="9"/>
      <color theme="1"/>
      <name val="Arial Cyr"/>
    </font>
    <font>
      <sz val="9"/>
      <color theme="1"/>
      <name val="Arial Cyr"/>
    </font>
    <font>
      <b/>
      <i/>
      <sz val="9"/>
      <color theme="1"/>
      <name val="Arial"/>
      <family val="2"/>
      <charset val="204"/>
    </font>
    <font>
      <b/>
      <sz val="9"/>
      <color theme="1"/>
      <name val="Arial CE"/>
      <family val="2"/>
      <charset val="238"/>
    </font>
    <font>
      <b/>
      <sz val="9"/>
      <color theme="1"/>
      <name val="Arial CE"/>
      <charset val="238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FFCC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3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3" fillId="0" borderId="2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right" vertical="top"/>
    </xf>
    <xf numFmtId="0" fontId="3" fillId="0" borderId="4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8" fillId="0" borderId="0" xfId="0" applyFont="1" applyFill="1"/>
    <xf numFmtId="0" fontId="5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10" fillId="0" borderId="8" xfId="0" applyFont="1" applyFill="1" applyBorder="1" applyAlignment="1">
      <alignment horizontal="left" vertical="top"/>
    </xf>
    <xf numFmtId="0" fontId="3" fillId="0" borderId="8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right" vertical="top"/>
    </xf>
    <xf numFmtId="0" fontId="4" fillId="0" borderId="8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1" fontId="3" fillId="0" borderId="8" xfId="0" applyNumberFormat="1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right" vertical="top" wrapText="1"/>
    </xf>
    <xf numFmtId="1" fontId="5" fillId="0" borderId="8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 vertical="top"/>
    </xf>
    <xf numFmtId="0" fontId="3" fillId="0" borderId="9" xfId="0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right" vertical="top"/>
    </xf>
    <xf numFmtId="0" fontId="3" fillId="0" borderId="9" xfId="0" applyNumberFormat="1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right" vertical="top" wrapText="1"/>
    </xf>
    <xf numFmtId="0" fontId="4" fillId="0" borderId="9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right" vertical="top" wrapText="1"/>
    </xf>
    <xf numFmtId="0" fontId="3" fillId="0" borderId="0" xfId="0" applyNumberFormat="1" applyFont="1" applyFill="1" applyAlignment="1">
      <alignment horizontal="right" vertical="top"/>
    </xf>
    <xf numFmtId="1" fontId="4" fillId="2" borderId="1" xfId="0" applyNumberFormat="1" applyFont="1" applyFill="1" applyBorder="1" applyAlignment="1">
      <alignment horizontal="right" vertical="top" wrapText="1"/>
    </xf>
    <xf numFmtId="1" fontId="4" fillId="2" borderId="4" xfId="0" applyNumberFormat="1" applyFont="1" applyFill="1" applyBorder="1" applyAlignment="1">
      <alignment horizontal="right" vertical="top" wrapText="1"/>
    </xf>
    <xf numFmtId="0" fontId="4" fillId="0" borderId="3" xfId="0" applyNumberFormat="1" applyFont="1" applyFill="1" applyBorder="1" applyAlignment="1">
      <alignment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2" fillId="0" borderId="0" xfId="0" applyNumberFormat="1" applyFont="1" applyFill="1" applyAlignment="1">
      <alignment vertical="top" wrapText="1"/>
    </xf>
    <xf numFmtId="0" fontId="5" fillId="0" borderId="2" xfId="0" applyNumberFormat="1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right" vertical="top" wrapText="1"/>
    </xf>
    <xf numFmtId="0" fontId="4" fillId="3" borderId="6" xfId="0" applyNumberFormat="1" applyFont="1" applyFill="1" applyBorder="1" applyAlignment="1">
      <alignment horizontal="center" vertical="top" wrapText="1"/>
    </xf>
    <xf numFmtId="0" fontId="4" fillId="3" borderId="11" xfId="0" applyNumberFormat="1" applyFont="1" applyFill="1" applyBorder="1" applyAlignment="1">
      <alignment horizontal="center" vertical="top" wrapText="1"/>
    </xf>
    <xf numFmtId="0" fontId="4" fillId="3" borderId="5" xfId="0" applyNumberFormat="1" applyFont="1" applyFill="1" applyBorder="1" applyAlignment="1">
      <alignment horizontal="center" vertical="top" wrapText="1"/>
    </xf>
    <xf numFmtId="0" fontId="4" fillId="3" borderId="15" xfId="0" applyNumberFormat="1" applyFont="1" applyFill="1" applyBorder="1" applyAlignment="1">
      <alignment horizontal="center" vertical="top" wrapText="1"/>
    </xf>
    <xf numFmtId="0" fontId="8" fillId="3" borderId="0" xfId="0" applyFont="1" applyFill="1"/>
    <xf numFmtId="0" fontId="4" fillId="3" borderId="24" xfId="0" applyNumberFormat="1" applyFont="1" applyFill="1" applyBorder="1" applyAlignment="1">
      <alignment horizontal="right" vertical="top"/>
    </xf>
    <xf numFmtId="1" fontId="5" fillId="3" borderId="24" xfId="0" applyNumberFormat="1" applyFont="1" applyFill="1" applyBorder="1" applyAlignment="1">
      <alignment horizontal="right" vertical="top" wrapText="1"/>
    </xf>
    <xf numFmtId="164" fontId="5" fillId="3" borderId="24" xfId="0" applyNumberFormat="1" applyFont="1" applyFill="1" applyBorder="1" applyAlignment="1">
      <alignment horizontal="right" vertical="top" wrapText="1"/>
    </xf>
    <xf numFmtId="0" fontId="3" fillId="3" borderId="24" xfId="0" applyNumberFormat="1" applyFont="1" applyFill="1" applyBorder="1" applyAlignment="1">
      <alignment horizontal="right" vertical="top"/>
    </xf>
    <xf numFmtId="0" fontId="4" fillId="3" borderId="25" xfId="0" applyNumberFormat="1" applyFont="1" applyFill="1" applyBorder="1" applyAlignment="1">
      <alignment horizontal="right" vertical="top"/>
    </xf>
    <xf numFmtId="1" fontId="5" fillId="3" borderId="25" xfId="0" applyNumberFormat="1" applyFont="1" applyFill="1" applyBorder="1" applyAlignment="1">
      <alignment horizontal="right" vertical="top" wrapText="1"/>
    </xf>
    <xf numFmtId="0" fontId="3" fillId="3" borderId="25" xfId="0" applyNumberFormat="1" applyFont="1" applyFill="1" applyBorder="1" applyAlignment="1">
      <alignment horizontal="right" vertical="top"/>
    </xf>
    <xf numFmtId="0" fontId="4" fillId="2" borderId="10" xfId="0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right" vertical="top" wrapText="1"/>
    </xf>
    <xf numFmtId="1" fontId="4" fillId="2" borderId="28" xfId="0" applyNumberFormat="1" applyFont="1" applyFill="1" applyBorder="1" applyAlignment="1">
      <alignment horizontal="right" vertical="top" wrapText="1"/>
    </xf>
    <xf numFmtId="1" fontId="4" fillId="2" borderId="29" xfId="0" applyNumberFormat="1" applyFont="1" applyFill="1" applyBorder="1" applyAlignment="1">
      <alignment horizontal="right" vertical="top" wrapText="1"/>
    </xf>
    <xf numFmtId="0" fontId="4" fillId="3" borderId="26" xfId="0" applyNumberFormat="1" applyFont="1" applyFill="1" applyBorder="1" applyAlignment="1">
      <alignment horizontal="right" vertical="top"/>
    </xf>
    <xf numFmtId="1" fontId="5" fillId="3" borderId="26" xfId="0" applyNumberFormat="1" applyFont="1" applyFill="1" applyBorder="1" applyAlignment="1">
      <alignment horizontal="right" vertical="top" wrapText="1"/>
    </xf>
    <xf numFmtId="164" fontId="5" fillId="3" borderId="26" xfId="0" applyNumberFormat="1" applyFont="1" applyFill="1" applyBorder="1" applyAlignment="1">
      <alignment horizontal="right" vertical="top" wrapText="1"/>
    </xf>
    <xf numFmtId="0" fontId="3" fillId="3" borderId="26" xfId="0" applyNumberFormat="1" applyFont="1" applyFill="1" applyBorder="1" applyAlignment="1">
      <alignment horizontal="right" vertical="top"/>
    </xf>
    <xf numFmtId="0" fontId="3" fillId="3" borderId="31" xfId="0" applyNumberFormat="1" applyFont="1" applyFill="1" applyBorder="1" applyAlignment="1">
      <alignment horizontal="right" vertical="top"/>
    </xf>
    <xf numFmtId="0" fontId="3" fillId="3" borderId="32" xfId="0" applyNumberFormat="1" applyFont="1" applyFill="1" applyBorder="1" applyAlignment="1">
      <alignment horizontal="right" vertical="top"/>
    </xf>
    <xf numFmtId="1" fontId="4" fillId="2" borderId="27" xfId="0" applyNumberFormat="1" applyFont="1" applyFill="1" applyBorder="1" applyAlignment="1">
      <alignment horizontal="right" vertical="top" wrapText="1"/>
    </xf>
    <xf numFmtId="0" fontId="3" fillId="3" borderId="30" xfId="0" applyNumberFormat="1" applyFont="1" applyFill="1" applyBorder="1" applyAlignment="1">
      <alignment horizontal="right" vertical="top"/>
    </xf>
    <xf numFmtId="1" fontId="4" fillId="2" borderId="19" xfId="0" applyNumberFormat="1" applyFont="1" applyFill="1" applyBorder="1" applyAlignment="1">
      <alignment horizontal="right" vertical="top" wrapText="1"/>
    </xf>
    <xf numFmtId="0" fontId="4" fillId="3" borderId="20" xfId="0" applyNumberFormat="1" applyFont="1" applyFill="1" applyBorder="1" applyAlignment="1">
      <alignment horizontal="right" vertical="top"/>
    </xf>
    <xf numFmtId="1" fontId="5" fillId="3" borderId="20" xfId="0" applyNumberFormat="1" applyFont="1" applyFill="1" applyBorder="1" applyAlignment="1">
      <alignment horizontal="right" vertical="top" wrapText="1"/>
    </xf>
    <xf numFmtId="0" fontId="3" fillId="3" borderId="20" xfId="0" applyNumberFormat="1" applyFont="1" applyFill="1" applyBorder="1" applyAlignment="1">
      <alignment horizontal="right" vertical="top"/>
    </xf>
    <xf numFmtId="0" fontId="3" fillId="3" borderId="21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right" vertical="top"/>
    </xf>
    <xf numFmtId="0" fontId="14" fillId="0" borderId="0" xfId="0" applyFont="1" applyFill="1" applyBorder="1"/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right" vertical="top" wrapText="1"/>
    </xf>
    <xf numFmtId="0" fontId="14" fillId="0" borderId="0" xfId="0" applyFont="1" applyFill="1"/>
    <xf numFmtId="0" fontId="14" fillId="0" borderId="0" xfId="0" applyFont="1" applyFill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right" vertical="top"/>
    </xf>
    <xf numFmtId="0" fontId="0" fillId="0" borderId="0" xfId="0" applyFont="1"/>
    <xf numFmtId="0" fontId="0" fillId="0" borderId="0" xfId="0" applyFont="1" applyFill="1" applyAlignment="1">
      <alignment horizontal="right"/>
    </xf>
    <xf numFmtId="0" fontId="0" fillId="0" borderId="0" xfId="0" applyFont="1" applyFill="1"/>
    <xf numFmtId="0" fontId="1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/>
    </xf>
    <xf numFmtId="0" fontId="16" fillId="0" borderId="0" xfId="0" applyFont="1" applyFill="1" applyBorder="1"/>
    <xf numFmtId="0" fontId="16" fillId="0" borderId="0" xfId="0" applyFont="1" applyFill="1" applyAlignment="1">
      <alignment horizontal="center" vertical="top" wrapText="1"/>
    </xf>
    <xf numFmtId="0" fontId="18" fillId="0" borderId="0" xfId="0" applyFont="1" applyFill="1" applyBorder="1"/>
    <xf numFmtId="0" fontId="18" fillId="0" borderId="0" xfId="0" applyFont="1" applyFill="1" applyBorder="1" applyAlignment="1">
      <alignment vertical="top" wrapText="1"/>
    </xf>
    <xf numFmtId="0" fontId="19" fillId="0" borderId="5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right" vertical="top"/>
    </xf>
    <xf numFmtId="0" fontId="22" fillId="0" borderId="0" xfId="0" applyFont="1"/>
    <xf numFmtId="0" fontId="22" fillId="0" borderId="0" xfId="0" applyFont="1" applyAlignment="1">
      <alignment horizontal="center"/>
    </xf>
    <xf numFmtId="0" fontId="21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right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Alignment="1">
      <alignment horizontal="right" vertical="top" wrapText="1"/>
    </xf>
    <xf numFmtId="0" fontId="21" fillId="0" borderId="5" xfId="0" applyFont="1" applyFill="1" applyBorder="1" applyAlignment="1">
      <alignment horizontal="center" vertical="top" wrapText="1"/>
    </xf>
    <xf numFmtId="0" fontId="21" fillId="0" borderId="5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right" vertical="top" wrapText="1"/>
    </xf>
    <xf numFmtId="0" fontId="21" fillId="0" borderId="33" xfId="0" applyFont="1" applyFill="1" applyBorder="1" applyAlignment="1">
      <alignment wrapText="1"/>
    </xf>
    <xf numFmtId="0" fontId="22" fillId="0" borderId="33" xfId="0" applyFont="1" applyFill="1" applyBorder="1" applyAlignment="1">
      <alignment horizontal="center" vertical="top" wrapText="1"/>
    </xf>
    <xf numFmtId="0" fontId="21" fillId="0" borderId="33" xfId="0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/>
    </xf>
    <xf numFmtId="0" fontId="21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 wrapText="1"/>
    </xf>
    <xf numFmtId="0" fontId="24" fillId="0" borderId="0" xfId="0" applyNumberFormat="1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vertical="top"/>
    </xf>
    <xf numFmtId="0" fontId="22" fillId="0" borderId="0" xfId="0" applyFont="1" applyFill="1" applyBorder="1"/>
    <xf numFmtId="0" fontId="22" fillId="0" borderId="0" xfId="0" applyNumberFormat="1" applyFont="1" applyFill="1" applyBorder="1" applyAlignment="1">
      <alignment horizontal="right" vertical="top" wrapText="1"/>
    </xf>
    <xf numFmtId="0" fontId="19" fillId="0" borderId="3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19" fillId="0" borderId="7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top" wrapText="1"/>
    </xf>
    <xf numFmtId="0" fontId="4" fillId="0" borderId="21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6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/>
    </xf>
    <xf numFmtId="0" fontId="4" fillId="0" borderId="22" xfId="0" applyNumberFormat="1" applyFont="1" applyFill="1" applyBorder="1" applyAlignment="1">
      <alignment horizontal="center" vertical="top" wrapText="1"/>
    </xf>
    <xf numFmtId="0" fontId="4" fillId="0" borderId="2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top" wrapText="1"/>
    </xf>
    <xf numFmtId="0" fontId="4" fillId="3" borderId="7" xfId="0" applyNumberFormat="1" applyFont="1" applyFill="1" applyBorder="1" applyAlignment="1">
      <alignment horizontal="center" vertical="top" wrapText="1"/>
    </xf>
    <xf numFmtId="0" fontId="4" fillId="3" borderId="15" xfId="0" applyNumberFormat="1" applyFont="1" applyFill="1" applyBorder="1" applyAlignment="1">
      <alignment horizontal="center" vertical="top" wrapText="1"/>
    </xf>
    <xf numFmtId="0" fontId="4" fillId="3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12" fillId="0" borderId="15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top" wrapText="1"/>
    </xf>
    <xf numFmtId="0" fontId="12" fillId="0" borderId="14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right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00FFCC"/>
      <color rgb="FFCC99FF"/>
      <color rgb="FF66FFFF"/>
      <color rgb="FF99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0"/>
  <sheetViews>
    <sheetView tabSelected="1" workbookViewId="0">
      <pane ySplit="5" topLeftCell="A6" activePane="bottomLeft" state="frozen"/>
      <selection pane="bottomLeft" activeCell="I3" sqref="I3:L3"/>
    </sheetView>
  </sheetViews>
  <sheetFormatPr defaultRowHeight="12"/>
  <cols>
    <col min="1" max="1" width="44" style="100" customWidth="1"/>
    <col min="2" max="2" width="10.28515625" style="101" customWidth="1"/>
    <col min="3" max="4" width="8.140625" style="102" customWidth="1"/>
    <col min="5" max="5" width="7.85546875" style="102" customWidth="1"/>
    <col min="6" max="6" width="7.5703125" style="102" customWidth="1"/>
    <col min="7" max="7" width="8" style="102" customWidth="1"/>
    <col min="8" max="8" width="9" style="102" customWidth="1"/>
    <col min="9" max="9" width="10.42578125" style="102" customWidth="1"/>
    <col min="10" max="10" width="8" style="102" customWidth="1"/>
    <col min="11" max="11" width="10.42578125" style="102" customWidth="1"/>
    <col min="12" max="12" width="10.7109375" style="102" customWidth="1"/>
    <col min="13" max="29" width="9.140625" style="103"/>
    <col min="30" max="16384" width="9.140625" style="104"/>
  </cols>
  <sheetData>
    <row r="1" spans="1:29" ht="12" customHeight="1">
      <c r="I1" s="177" t="s">
        <v>184</v>
      </c>
      <c r="J1" s="177"/>
      <c r="K1" s="177"/>
      <c r="L1" s="177"/>
    </row>
    <row r="2" spans="1:29" ht="12" customHeight="1">
      <c r="I2" s="176" t="s">
        <v>211</v>
      </c>
      <c r="J2" s="176"/>
      <c r="K2" s="176"/>
      <c r="L2" s="176"/>
    </row>
    <row r="3" spans="1:29" ht="12" customHeight="1">
      <c r="I3" s="176" t="s">
        <v>214</v>
      </c>
      <c r="J3" s="176"/>
      <c r="K3" s="176"/>
      <c r="L3" s="176"/>
    </row>
    <row r="4" spans="1:29" ht="12.75">
      <c r="A4" s="166" t="s">
        <v>183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05"/>
      <c r="N4" s="105"/>
    </row>
    <row r="5" spans="1:29" ht="12.75" customHeight="1">
      <c r="A5" s="167" t="s">
        <v>185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06"/>
      <c r="N5" s="106"/>
    </row>
    <row r="6" spans="1:29" ht="13.5" customHeight="1" thickBot="1">
      <c r="A6" s="167" t="s">
        <v>0</v>
      </c>
      <c r="B6" s="167"/>
      <c r="C6" s="134"/>
      <c r="D6" s="134"/>
      <c r="E6" s="134"/>
      <c r="F6" s="134"/>
      <c r="G6" s="134"/>
      <c r="H6" s="134"/>
      <c r="I6" s="134"/>
      <c r="J6" s="134"/>
      <c r="K6" s="168" t="s">
        <v>188</v>
      </c>
      <c r="L6" s="168"/>
    </row>
    <row r="7" spans="1:29" s="101" customFormat="1" ht="13.5" customHeight="1" thickBot="1">
      <c r="A7" s="155" t="s">
        <v>210</v>
      </c>
      <c r="B7" s="158" t="s">
        <v>202</v>
      </c>
      <c r="C7" s="158" t="s">
        <v>63</v>
      </c>
      <c r="D7" s="163" t="s">
        <v>65</v>
      </c>
      <c r="E7" s="164"/>
      <c r="F7" s="164"/>
      <c r="G7" s="164"/>
      <c r="H7" s="164"/>
      <c r="I7" s="165"/>
      <c r="J7" s="163" t="s">
        <v>66</v>
      </c>
      <c r="K7" s="164"/>
      <c r="L7" s="165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</row>
    <row r="8" spans="1:29" s="101" customFormat="1" ht="51.75" customHeight="1" thickBot="1">
      <c r="A8" s="156"/>
      <c r="B8" s="159"/>
      <c r="C8" s="159"/>
      <c r="D8" s="158" t="s">
        <v>64</v>
      </c>
      <c r="E8" s="169" t="s">
        <v>67</v>
      </c>
      <c r="F8" s="170"/>
      <c r="G8" s="170"/>
      <c r="H8" s="170"/>
      <c r="I8" s="175"/>
      <c r="J8" s="169" t="s">
        <v>71</v>
      </c>
      <c r="K8" s="171"/>
      <c r="L8" s="172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</row>
    <row r="9" spans="1:29" s="101" customFormat="1" ht="22.5" customHeight="1" thickBot="1">
      <c r="A9" s="156"/>
      <c r="B9" s="159"/>
      <c r="C9" s="159"/>
      <c r="D9" s="159"/>
      <c r="E9" s="159" t="s">
        <v>212</v>
      </c>
      <c r="F9" s="169" t="s">
        <v>187</v>
      </c>
      <c r="G9" s="170"/>
      <c r="H9" s="170"/>
      <c r="I9" s="158" t="s">
        <v>69</v>
      </c>
      <c r="J9" s="173" t="s">
        <v>70</v>
      </c>
      <c r="K9" s="161" t="s">
        <v>200</v>
      </c>
      <c r="L9" s="158" t="s">
        <v>203</v>
      </c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</row>
    <row r="10" spans="1:29" s="101" customFormat="1" ht="75.75" customHeight="1" thickBot="1">
      <c r="A10" s="157"/>
      <c r="B10" s="160"/>
      <c r="C10" s="160"/>
      <c r="D10" s="160"/>
      <c r="E10" s="160"/>
      <c r="F10" s="122" t="s">
        <v>198</v>
      </c>
      <c r="G10" s="122" t="s">
        <v>68</v>
      </c>
      <c r="H10" s="122" t="s">
        <v>199</v>
      </c>
      <c r="I10" s="160"/>
      <c r="J10" s="174"/>
      <c r="K10" s="162"/>
      <c r="L10" s="160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</row>
    <row r="11" spans="1:29" s="119" customFormat="1" ht="13.5" customHeight="1" thickBot="1">
      <c r="A11" s="136">
        <v>1</v>
      </c>
      <c r="B11" s="135">
        <v>2</v>
      </c>
      <c r="C11" s="137">
        <v>3</v>
      </c>
      <c r="D11" s="135">
        <v>4</v>
      </c>
      <c r="E11" s="135">
        <v>5</v>
      </c>
      <c r="F11" s="135">
        <v>6</v>
      </c>
      <c r="G11" s="135">
        <v>7</v>
      </c>
      <c r="H11" s="135">
        <v>8</v>
      </c>
      <c r="I11" s="135">
        <v>9</v>
      </c>
      <c r="J11" s="135">
        <v>10</v>
      </c>
      <c r="K11" s="135">
        <v>11</v>
      </c>
      <c r="L11" s="135">
        <v>12</v>
      </c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</row>
    <row r="12" spans="1:29" s="99" customFormat="1" ht="8.25" customHeight="1">
      <c r="A12" s="138"/>
      <c r="B12" s="130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</row>
    <row r="13" spans="1:29" s="99" customFormat="1" ht="15.75" customHeight="1" thickBot="1">
      <c r="A13" s="140" t="s">
        <v>72</v>
      </c>
      <c r="B13" s="141"/>
      <c r="C13" s="142">
        <f t="shared" ref="C13:J13" si="0">SUM(C15+C157)</f>
        <v>9610</v>
      </c>
      <c r="D13" s="142">
        <f t="shared" si="0"/>
        <v>9000</v>
      </c>
      <c r="E13" s="142">
        <f t="shared" si="0"/>
        <v>8535</v>
      </c>
      <c r="F13" s="142">
        <f t="shared" si="0"/>
        <v>2185</v>
      </c>
      <c r="G13" s="142">
        <f t="shared" si="0"/>
        <v>5860</v>
      </c>
      <c r="H13" s="142">
        <v>490</v>
      </c>
      <c r="I13" s="142">
        <f t="shared" si="0"/>
        <v>465</v>
      </c>
      <c r="J13" s="142">
        <f t="shared" si="0"/>
        <v>610</v>
      </c>
      <c r="K13" s="142">
        <v>550</v>
      </c>
      <c r="L13" s="142">
        <v>50</v>
      </c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</row>
    <row r="14" spans="1:29" s="99" customFormat="1" ht="6" customHeight="1" thickTop="1">
      <c r="A14" s="138"/>
      <c r="B14" s="130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</row>
    <row r="15" spans="1:29" s="105" customFormat="1" ht="12.75">
      <c r="A15" s="123" t="s">
        <v>73</v>
      </c>
      <c r="B15" s="143"/>
      <c r="C15" s="144">
        <f t="shared" ref="C15:J15" si="1">SUM(C17+C22+C25+C30+C36+C45+C57+C65+C73+C79+C87+C90+C108+C111+C114+C117+C120+C125+C130+C133+C138)</f>
        <v>9485</v>
      </c>
      <c r="D15" s="144">
        <f t="shared" si="1"/>
        <v>9000</v>
      </c>
      <c r="E15" s="144">
        <f t="shared" si="1"/>
        <v>8535</v>
      </c>
      <c r="F15" s="144">
        <f t="shared" si="1"/>
        <v>2185</v>
      </c>
      <c r="G15" s="144">
        <f t="shared" si="1"/>
        <v>5860</v>
      </c>
      <c r="H15" s="144">
        <v>490</v>
      </c>
      <c r="I15" s="144">
        <f t="shared" si="1"/>
        <v>465</v>
      </c>
      <c r="J15" s="144">
        <f t="shared" si="1"/>
        <v>485</v>
      </c>
      <c r="K15" s="144">
        <v>425</v>
      </c>
      <c r="L15" s="144">
        <v>50</v>
      </c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</row>
    <row r="16" spans="1:29" s="105" customFormat="1" ht="12" customHeight="1">
      <c r="A16" s="130" t="s">
        <v>74</v>
      </c>
      <c r="B16" s="145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</row>
    <row r="17" spans="1:29" s="105" customFormat="1" ht="15" customHeight="1">
      <c r="A17" s="129" t="s">
        <v>204</v>
      </c>
      <c r="B17" s="146">
        <v>211</v>
      </c>
      <c r="C17" s="144">
        <f>SUM(C18:C20)</f>
        <v>90</v>
      </c>
      <c r="D17" s="144">
        <f>SUM(D18:D20)</f>
        <v>90</v>
      </c>
      <c r="E17" s="144">
        <f>SUM(E18:E20)</f>
        <v>90</v>
      </c>
      <c r="F17" s="144"/>
      <c r="G17" s="144">
        <f>SUM(G18:G20)</f>
        <v>90</v>
      </c>
      <c r="H17" s="144"/>
      <c r="I17" s="144"/>
      <c r="J17" s="144"/>
      <c r="K17" s="144"/>
      <c r="L17" s="144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</row>
    <row r="18" spans="1:29" s="99" customFormat="1" ht="12.75">
      <c r="A18" s="138" t="s">
        <v>75</v>
      </c>
      <c r="B18" s="130">
        <v>211001</v>
      </c>
      <c r="C18" s="124">
        <f>SUM(D18+J18)</f>
        <v>30</v>
      </c>
      <c r="D18" s="124">
        <f>SUM(E18+I18)</f>
        <v>30</v>
      </c>
      <c r="E18" s="124">
        <f t="shared" ref="E18" si="2">SUM(F18++G18+H18)</f>
        <v>30</v>
      </c>
      <c r="F18" s="147"/>
      <c r="G18" s="139">
        <v>30</v>
      </c>
      <c r="H18" s="139"/>
      <c r="I18" s="139"/>
      <c r="J18" s="124"/>
      <c r="K18" s="132"/>
      <c r="L18" s="139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</row>
    <row r="19" spans="1:29" s="99" customFormat="1" ht="12.75">
      <c r="A19" s="148" t="s">
        <v>189</v>
      </c>
      <c r="B19" s="130" t="s">
        <v>58</v>
      </c>
      <c r="C19" s="124">
        <f t="shared" ref="C19:C67" si="3">SUM(D19+J19)</f>
        <v>30</v>
      </c>
      <c r="D19" s="124">
        <f t="shared" ref="D19:D67" si="4">SUM(E19+I19)</f>
        <v>30</v>
      </c>
      <c r="E19" s="124">
        <f t="shared" ref="E19:E67" si="5">SUM(F19++G19+H19)</f>
        <v>30</v>
      </c>
      <c r="F19" s="147"/>
      <c r="G19" s="139">
        <v>30</v>
      </c>
      <c r="H19" s="139"/>
      <c r="I19" s="139"/>
      <c r="J19" s="124"/>
      <c r="K19" s="132"/>
      <c r="L19" s="139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</row>
    <row r="20" spans="1:29" s="105" customFormat="1" ht="12.75">
      <c r="A20" s="138" t="s">
        <v>76</v>
      </c>
      <c r="B20" s="130">
        <v>211006</v>
      </c>
      <c r="C20" s="124">
        <f t="shared" si="3"/>
        <v>30</v>
      </c>
      <c r="D20" s="124">
        <f t="shared" si="4"/>
        <v>30</v>
      </c>
      <c r="E20" s="124">
        <f t="shared" si="5"/>
        <v>30</v>
      </c>
      <c r="F20" s="147"/>
      <c r="G20" s="139">
        <v>30</v>
      </c>
      <c r="H20" s="139"/>
      <c r="I20" s="139"/>
      <c r="J20" s="124"/>
      <c r="K20" s="132"/>
      <c r="L20" s="139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</row>
    <row r="21" spans="1:29" s="105" customFormat="1" ht="6.75" customHeight="1">
      <c r="A21" s="138"/>
      <c r="B21" s="130"/>
      <c r="C21" s="124"/>
      <c r="D21" s="124"/>
      <c r="E21" s="124"/>
      <c r="F21" s="144"/>
      <c r="G21" s="144"/>
      <c r="H21" s="144"/>
      <c r="I21" s="144"/>
      <c r="J21" s="124"/>
      <c r="K21" s="144"/>
      <c r="L21" s="144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</row>
    <row r="22" spans="1:29" s="105" customFormat="1" ht="12.75">
      <c r="A22" s="149" t="s">
        <v>77</v>
      </c>
      <c r="B22" s="145">
        <v>214</v>
      </c>
      <c r="C22" s="144">
        <f>SUM(C23)</f>
        <v>85</v>
      </c>
      <c r="D22" s="144">
        <f t="shared" ref="D22:E22" si="6">SUM(D23)</f>
        <v>85</v>
      </c>
      <c r="E22" s="144">
        <f t="shared" si="6"/>
        <v>85</v>
      </c>
      <c r="F22" s="144"/>
      <c r="G22" s="144">
        <f t="shared" ref="G22" si="7">SUM(G23)</f>
        <v>85</v>
      </c>
      <c r="H22" s="144"/>
      <c r="I22" s="144"/>
      <c r="J22" s="124"/>
      <c r="K22" s="144"/>
      <c r="L22" s="144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</row>
    <row r="23" spans="1:29" s="99" customFormat="1" ht="12.75">
      <c r="A23" s="138" t="s">
        <v>78</v>
      </c>
      <c r="B23" s="130">
        <v>214009</v>
      </c>
      <c r="C23" s="124">
        <f t="shared" si="3"/>
        <v>85</v>
      </c>
      <c r="D23" s="124">
        <f t="shared" si="4"/>
        <v>85</v>
      </c>
      <c r="E23" s="124">
        <f t="shared" si="5"/>
        <v>85</v>
      </c>
      <c r="F23" s="147"/>
      <c r="G23" s="139">
        <v>85</v>
      </c>
      <c r="H23" s="139"/>
      <c r="I23" s="139"/>
      <c r="J23" s="124"/>
      <c r="K23" s="132"/>
      <c r="L23" s="139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</row>
    <row r="24" spans="1:29" s="105" customFormat="1" ht="8.25" customHeight="1">
      <c r="A24" s="149"/>
      <c r="B24" s="145"/>
      <c r="C24" s="124"/>
      <c r="D24" s="124"/>
      <c r="E24" s="124"/>
      <c r="F24" s="144"/>
      <c r="G24" s="144"/>
      <c r="H24" s="144"/>
      <c r="I24" s="144"/>
      <c r="J24" s="124"/>
      <c r="K24" s="144"/>
      <c r="L24" s="144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</row>
    <row r="25" spans="1:29" s="105" customFormat="1" ht="12.75">
      <c r="A25" s="129" t="s">
        <v>79</v>
      </c>
      <c r="B25" s="145">
        <v>416</v>
      </c>
      <c r="C25" s="144">
        <f>SUM(C26:C28)</f>
        <v>190</v>
      </c>
      <c r="D25" s="144">
        <f t="shared" ref="D25:K25" si="8">SUM(D26:D28)</f>
        <v>170</v>
      </c>
      <c r="E25" s="144">
        <f t="shared" si="8"/>
        <v>170</v>
      </c>
      <c r="F25" s="144"/>
      <c r="G25" s="144">
        <f t="shared" si="8"/>
        <v>170</v>
      </c>
      <c r="H25" s="144"/>
      <c r="I25" s="144"/>
      <c r="J25" s="144">
        <f t="shared" si="8"/>
        <v>20</v>
      </c>
      <c r="K25" s="144">
        <f t="shared" si="8"/>
        <v>20</v>
      </c>
      <c r="L25" s="144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</row>
    <row r="26" spans="1:29" s="99" customFormat="1" ht="12.75">
      <c r="A26" s="138" t="s">
        <v>80</v>
      </c>
      <c r="B26" s="130">
        <v>416002</v>
      </c>
      <c r="C26" s="124">
        <f t="shared" si="3"/>
        <v>80</v>
      </c>
      <c r="D26" s="124">
        <f t="shared" si="4"/>
        <v>75</v>
      </c>
      <c r="E26" s="124">
        <f t="shared" si="5"/>
        <v>75</v>
      </c>
      <c r="F26" s="147"/>
      <c r="G26" s="139">
        <v>75</v>
      </c>
      <c r="H26" s="139"/>
      <c r="I26" s="139"/>
      <c r="J26" s="124">
        <v>5</v>
      </c>
      <c r="K26" s="147">
        <v>5</v>
      </c>
      <c r="L26" s="139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</row>
    <row r="27" spans="1:29" s="99" customFormat="1" ht="12.75">
      <c r="A27" s="138" t="s">
        <v>81</v>
      </c>
      <c r="B27" s="130">
        <v>416003</v>
      </c>
      <c r="C27" s="124">
        <f t="shared" si="3"/>
        <v>30</v>
      </c>
      <c r="D27" s="124">
        <f t="shared" si="4"/>
        <v>25</v>
      </c>
      <c r="E27" s="124">
        <f t="shared" si="5"/>
        <v>25</v>
      </c>
      <c r="F27" s="147"/>
      <c r="G27" s="139">
        <v>25</v>
      </c>
      <c r="H27" s="139"/>
      <c r="I27" s="139"/>
      <c r="J27" s="124">
        <v>5</v>
      </c>
      <c r="K27" s="147">
        <v>5</v>
      </c>
      <c r="L27" s="139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</row>
    <row r="28" spans="1:29" s="99" customFormat="1" ht="12.75">
      <c r="A28" s="138" t="s">
        <v>82</v>
      </c>
      <c r="B28" s="130">
        <v>416004</v>
      </c>
      <c r="C28" s="124">
        <f t="shared" si="3"/>
        <v>80</v>
      </c>
      <c r="D28" s="124">
        <f t="shared" si="4"/>
        <v>70</v>
      </c>
      <c r="E28" s="124">
        <f t="shared" si="5"/>
        <v>70</v>
      </c>
      <c r="F28" s="147"/>
      <c r="G28" s="139">
        <v>70</v>
      </c>
      <c r="H28" s="139"/>
      <c r="I28" s="139"/>
      <c r="J28" s="124">
        <f t="shared" ref="J28" si="9">SUM(K28++L28)</f>
        <v>10</v>
      </c>
      <c r="K28" s="147">
        <v>10</v>
      </c>
      <c r="L28" s="139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</row>
    <row r="29" spans="1:29" s="105" customFormat="1" ht="9.75" customHeight="1">
      <c r="A29" s="148"/>
      <c r="B29" s="130"/>
      <c r="C29" s="124"/>
      <c r="D29" s="124"/>
      <c r="E29" s="124"/>
      <c r="F29" s="144"/>
      <c r="G29" s="144"/>
      <c r="H29" s="144"/>
      <c r="I29" s="144"/>
      <c r="J29" s="124"/>
      <c r="K29" s="144"/>
      <c r="L29" s="144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</row>
    <row r="30" spans="1:29" s="105" customFormat="1" ht="12.75">
      <c r="A30" s="129" t="s">
        <v>83</v>
      </c>
      <c r="B30" s="145">
        <v>713</v>
      </c>
      <c r="C30" s="144">
        <f>SUM(C31:C34)</f>
        <v>215</v>
      </c>
      <c r="D30" s="144">
        <f t="shared" ref="D30:I30" si="10">SUM(D31:D34)</f>
        <v>215</v>
      </c>
      <c r="E30" s="144">
        <f t="shared" si="10"/>
        <v>185</v>
      </c>
      <c r="F30" s="144"/>
      <c r="G30" s="144">
        <f t="shared" si="10"/>
        <v>165</v>
      </c>
      <c r="H30" s="144">
        <f>SUM(H31:H34)</f>
        <v>20</v>
      </c>
      <c r="I30" s="144">
        <f t="shared" si="10"/>
        <v>30</v>
      </c>
      <c r="J30" s="144"/>
      <c r="K30" s="144"/>
      <c r="L30" s="144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</row>
    <row r="31" spans="1:29" s="99" customFormat="1" ht="26.25" customHeight="1">
      <c r="A31" s="138" t="s">
        <v>84</v>
      </c>
      <c r="B31" s="130">
        <v>713007</v>
      </c>
      <c r="C31" s="124">
        <f t="shared" si="3"/>
        <v>50</v>
      </c>
      <c r="D31" s="124">
        <f>SUM(E31+I31)</f>
        <v>50</v>
      </c>
      <c r="E31" s="124">
        <v>20</v>
      </c>
      <c r="F31" s="147"/>
      <c r="G31" s="139"/>
      <c r="H31" s="139">
        <v>20</v>
      </c>
      <c r="I31" s="139">
        <v>30</v>
      </c>
      <c r="J31" s="124"/>
      <c r="K31" s="132"/>
      <c r="L31" s="139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</row>
    <row r="32" spans="1:29" s="99" customFormat="1" ht="13.5" customHeight="1">
      <c r="A32" s="138" t="s">
        <v>85</v>
      </c>
      <c r="B32" s="130">
        <v>713009</v>
      </c>
      <c r="C32" s="124">
        <f t="shared" si="3"/>
        <v>65</v>
      </c>
      <c r="D32" s="124">
        <f t="shared" si="4"/>
        <v>65</v>
      </c>
      <c r="E32" s="124">
        <f t="shared" si="5"/>
        <v>65</v>
      </c>
      <c r="F32" s="147"/>
      <c r="G32" s="139">
        <v>65</v>
      </c>
      <c r="H32" s="139"/>
      <c r="I32" s="139"/>
      <c r="J32" s="124"/>
      <c r="K32" s="132"/>
      <c r="L32" s="139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</row>
    <row r="33" spans="1:29" s="121" customFormat="1" ht="24" customHeight="1">
      <c r="A33" s="138" t="s">
        <v>86</v>
      </c>
      <c r="B33" s="130">
        <v>713013</v>
      </c>
      <c r="C33" s="124">
        <f>SUM(D33+J33)</f>
        <v>75</v>
      </c>
      <c r="D33" s="124">
        <f>SUM(E33+I33)</f>
        <v>75</v>
      </c>
      <c r="E33" s="124">
        <f>SUM(F33+G33+H33)</f>
        <v>75</v>
      </c>
      <c r="F33" s="150"/>
      <c r="G33" s="139">
        <v>75</v>
      </c>
      <c r="H33" s="151"/>
      <c r="I33" s="151"/>
      <c r="J33" s="125"/>
      <c r="K33" s="152"/>
      <c r="L33" s="151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</row>
    <row r="34" spans="1:29" s="99" customFormat="1" ht="12.75">
      <c r="A34" s="138" t="s">
        <v>87</v>
      </c>
      <c r="B34" s="130">
        <v>713017</v>
      </c>
      <c r="C34" s="124">
        <f t="shared" si="3"/>
        <v>25</v>
      </c>
      <c r="D34" s="124">
        <f t="shared" si="4"/>
        <v>25</v>
      </c>
      <c r="E34" s="124">
        <f t="shared" si="5"/>
        <v>25</v>
      </c>
      <c r="F34" s="147"/>
      <c r="G34" s="139">
        <v>25</v>
      </c>
      <c r="H34" s="139"/>
      <c r="I34" s="139"/>
      <c r="J34" s="124"/>
      <c r="K34" s="132"/>
      <c r="L34" s="139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</row>
    <row r="35" spans="1:29" s="105" customFormat="1" ht="9" customHeight="1">
      <c r="A35" s="149"/>
      <c r="B35" s="145"/>
      <c r="C35" s="124"/>
      <c r="D35" s="124"/>
      <c r="E35" s="124"/>
      <c r="F35" s="144"/>
      <c r="G35" s="144"/>
      <c r="H35" s="144"/>
      <c r="I35" s="144"/>
      <c r="J35" s="124"/>
      <c r="K35" s="144"/>
      <c r="L35" s="144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</row>
    <row r="36" spans="1:29" s="105" customFormat="1" ht="12.75">
      <c r="A36" s="149" t="s">
        <v>88</v>
      </c>
      <c r="B36" s="145">
        <v>714</v>
      </c>
      <c r="C36" s="144">
        <f>SUM(C37:C43)</f>
        <v>605</v>
      </c>
      <c r="D36" s="144">
        <f t="shared" ref="D36:I36" si="11">SUM(D37:D43)</f>
        <v>605</v>
      </c>
      <c r="E36" s="144">
        <f t="shared" si="11"/>
        <v>555</v>
      </c>
      <c r="F36" s="144"/>
      <c r="G36" s="144">
        <f t="shared" si="11"/>
        <v>500</v>
      </c>
      <c r="H36" s="144">
        <f t="shared" si="11"/>
        <v>55</v>
      </c>
      <c r="I36" s="144">
        <f t="shared" si="11"/>
        <v>50</v>
      </c>
      <c r="J36" s="144"/>
      <c r="K36" s="144"/>
      <c r="L36" s="144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</row>
    <row r="37" spans="1:29" s="99" customFormat="1" ht="28.5" customHeight="1">
      <c r="A37" s="138" t="s">
        <v>89</v>
      </c>
      <c r="B37" s="130" t="s">
        <v>60</v>
      </c>
      <c r="C37" s="124">
        <f t="shared" si="3"/>
        <v>25</v>
      </c>
      <c r="D37" s="124">
        <f t="shared" si="4"/>
        <v>25</v>
      </c>
      <c r="E37" s="124">
        <f t="shared" si="5"/>
        <v>25</v>
      </c>
      <c r="F37" s="147"/>
      <c r="G37" s="139">
        <v>25</v>
      </c>
      <c r="H37" s="139"/>
      <c r="I37" s="139"/>
      <c r="J37" s="124"/>
      <c r="K37" s="132"/>
      <c r="L37" s="139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</row>
    <row r="38" spans="1:29" s="99" customFormat="1" ht="13.5" customHeight="1">
      <c r="A38" s="148" t="s">
        <v>90</v>
      </c>
      <c r="B38" s="130" t="s">
        <v>61</v>
      </c>
      <c r="C38" s="124">
        <f t="shared" si="3"/>
        <v>25</v>
      </c>
      <c r="D38" s="124">
        <f t="shared" si="4"/>
        <v>25</v>
      </c>
      <c r="E38" s="124">
        <f t="shared" si="5"/>
        <v>25</v>
      </c>
      <c r="F38" s="147"/>
      <c r="G38" s="139">
        <v>25</v>
      </c>
      <c r="H38" s="139"/>
      <c r="I38" s="139"/>
      <c r="J38" s="124"/>
      <c r="K38" s="132"/>
      <c r="L38" s="139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</row>
    <row r="39" spans="1:29" s="99" customFormat="1" ht="28.5" customHeight="1">
      <c r="A39" s="138" t="s">
        <v>91</v>
      </c>
      <c r="B39" s="130">
        <v>714009</v>
      </c>
      <c r="C39" s="124">
        <f t="shared" si="3"/>
        <v>8</v>
      </c>
      <c r="D39" s="124">
        <f t="shared" si="4"/>
        <v>8</v>
      </c>
      <c r="E39" s="124">
        <f>SUM(F39++G39+H39)</f>
        <v>8</v>
      </c>
      <c r="F39" s="147"/>
      <c r="G39" s="139"/>
      <c r="H39" s="139">
        <v>8</v>
      </c>
      <c r="I39" s="139"/>
      <c r="J39" s="124"/>
      <c r="K39" s="132"/>
      <c r="L39" s="139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</row>
    <row r="40" spans="1:29" s="99" customFormat="1" ht="12.75">
      <c r="A40" s="148" t="s">
        <v>92</v>
      </c>
      <c r="B40" s="130" t="s">
        <v>59</v>
      </c>
      <c r="C40" s="124">
        <f t="shared" si="3"/>
        <v>25</v>
      </c>
      <c r="D40" s="124">
        <f t="shared" si="4"/>
        <v>25</v>
      </c>
      <c r="E40" s="124">
        <f t="shared" si="5"/>
        <v>25</v>
      </c>
      <c r="F40" s="147"/>
      <c r="G40" s="139">
        <v>25</v>
      </c>
      <c r="H40" s="139"/>
      <c r="I40" s="139"/>
      <c r="J40" s="124"/>
      <c r="K40" s="132"/>
      <c r="L40" s="139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</row>
    <row r="41" spans="1:29" s="99" customFormat="1" ht="25.5">
      <c r="A41" s="138" t="s">
        <v>93</v>
      </c>
      <c r="B41" s="130">
        <v>714015</v>
      </c>
      <c r="C41" s="124">
        <f t="shared" si="3"/>
        <v>25</v>
      </c>
      <c r="D41" s="124">
        <f t="shared" si="4"/>
        <v>25</v>
      </c>
      <c r="E41" s="124">
        <f t="shared" si="5"/>
        <v>25</v>
      </c>
      <c r="F41" s="147"/>
      <c r="G41" s="139">
        <v>25</v>
      </c>
      <c r="H41" s="139"/>
      <c r="I41" s="139"/>
      <c r="J41" s="124"/>
      <c r="K41" s="132"/>
      <c r="L41" s="139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</row>
    <row r="42" spans="1:29" s="99" customFormat="1" ht="12.75">
      <c r="A42" s="138" t="s">
        <v>94</v>
      </c>
      <c r="B42" s="130">
        <v>714019</v>
      </c>
      <c r="C42" s="124">
        <f t="shared" si="3"/>
        <v>450</v>
      </c>
      <c r="D42" s="124">
        <f t="shared" si="4"/>
        <v>450</v>
      </c>
      <c r="E42" s="124">
        <f t="shared" si="5"/>
        <v>400</v>
      </c>
      <c r="F42" s="147"/>
      <c r="G42" s="139">
        <v>400</v>
      </c>
      <c r="H42" s="139"/>
      <c r="I42" s="139">
        <v>50</v>
      </c>
      <c r="J42" s="124"/>
      <c r="K42" s="147"/>
      <c r="L42" s="139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</row>
    <row r="43" spans="1:29" s="99" customFormat="1" ht="26.25" customHeight="1">
      <c r="A43" s="138" t="s">
        <v>95</v>
      </c>
      <c r="B43" s="130">
        <v>714022</v>
      </c>
      <c r="C43" s="124">
        <f t="shared" si="3"/>
        <v>47</v>
      </c>
      <c r="D43" s="124">
        <f t="shared" si="4"/>
        <v>47</v>
      </c>
      <c r="E43" s="124">
        <f t="shared" si="5"/>
        <v>47</v>
      </c>
      <c r="F43" s="147"/>
      <c r="G43" s="139"/>
      <c r="H43" s="139">
        <v>47</v>
      </c>
      <c r="I43" s="139"/>
      <c r="J43" s="124"/>
      <c r="K43" s="132"/>
      <c r="L43" s="139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</row>
    <row r="44" spans="1:29" s="99" customFormat="1" ht="12.75">
      <c r="A44" s="138"/>
      <c r="B44" s="130"/>
      <c r="C44" s="124"/>
      <c r="D44" s="124"/>
      <c r="E44" s="124"/>
      <c r="F44" s="139"/>
      <c r="G44" s="139"/>
      <c r="H44" s="139"/>
      <c r="I44" s="139"/>
      <c r="J44" s="124"/>
      <c r="K44" s="139"/>
      <c r="L44" s="139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</row>
    <row r="45" spans="1:29" s="99" customFormat="1" ht="12.75">
      <c r="A45" s="149" t="s">
        <v>96</v>
      </c>
      <c r="B45" s="145">
        <v>715</v>
      </c>
      <c r="C45" s="144">
        <f>SUM(C46:C55)</f>
        <v>615</v>
      </c>
      <c r="D45" s="144">
        <f t="shared" ref="D45:I45" si="12">SUM(D46:D55)</f>
        <v>615</v>
      </c>
      <c r="E45" s="144">
        <f t="shared" si="12"/>
        <v>565</v>
      </c>
      <c r="F45" s="144"/>
      <c r="G45" s="144">
        <f t="shared" si="12"/>
        <v>490</v>
      </c>
      <c r="H45" s="144">
        <v>75</v>
      </c>
      <c r="I45" s="144">
        <f t="shared" si="12"/>
        <v>50</v>
      </c>
      <c r="J45" s="144"/>
      <c r="K45" s="144"/>
      <c r="L45" s="144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</row>
    <row r="46" spans="1:29" s="99" customFormat="1" ht="12.75">
      <c r="A46" s="138" t="s">
        <v>97</v>
      </c>
      <c r="B46" s="130">
        <v>715002</v>
      </c>
      <c r="C46" s="124">
        <f t="shared" si="3"/>
        <v>25</v>
      </c>
      <c r="D46" s="124">
        <f t="shared" si="4"/>
        <v>25</v>
      </c>
      <c r="E46" s="124">
        <f t="shared" si="5"/>
        <v>25</v>
      </c>
      <c r="F46" s="147"/>
      <c r="G46" s="139">
        <v>25</v>
      </c>
      <c r="H46" s="139"/>
      <c r="I46" s="139"/>
      <c r="J46" s="124"/>
      <c r="K46" s="132"/>
      <c r="L46" s="139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</row>
    <row r="47" spans="1:29" s="99" customFormat="1" ht="12.75">
      <c r="A47" s="138" t="s">
        <v>98</v>
      </c>
      <c r="B47" s="130">
        <v>715003</v>
      </c>
      <c r="C47" s="124">
        <f>SUM(D47+J47)</f>
        <v>25</v>
      </c>
      <c r="D47" s="124">
        <f>SUM(E47+I47)</f>
        <v>25</v>
      </c>
      <c r="E47" s="124">
        <f>SUM(F47+J47+H47)</f>
        <v>25</v>
      </c>
      <c r="F47" s="147"/>
      <c r="G47" s="139"/>
      <c r="H47" s="139">
        <v>25</v>
      </c>
      <c r="I47" s="139"/>
      <c r="J47" s="124"/>
      <c r="K47" s="132"/>
      <c r="L47" s="139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</row>
    <row r="48" spans="1:29" s="99" customFormat="1" ht="12.75">
      <c r="A48" s="138" t="s">
        <v>99</v>
      </c>
      <c r="B48" s="130">
        <v>715005</v>
      </c>
      <c r="C48" s="124">
        <f t="shared" si="3"/>
        <v>305</v>
      </c>
      <c r="D48" s="124">
        <f t="shared" si="4"/>
        <v>305</v>
      </c>
      <c r="E48" s="124">
        <f t="shared" si="5"/>
        <v>280</v>
      </c>
      <c r="F48" s="147"/>
      <c r="G48" s="139">
        <v>280</v>
      </c>
      <c r="H48" s="139"/>
      <c r="I48" s="139">
        <v>25</v>
      </c>
      <c r="J48" s="124"/>
      <c r="K48" s="147"/>
      <c r="L48" s="139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</row>
    <row r="49" spans="1:29" s="99" customFormat="1" ht="12.75">
      <c r="A49" s="138" t="s">
        <v>100</v>
      </c>
      <c r="B49" s="130">
        <v>715006</v>
      </c>
      <c r="C49" s="124">
        <f t="shared" si="3"/>
        <v>50</v>
      </c>
      <c r="D49" s="124">
        <f t="shared" si="4"/>
        <v>50</v>
      </c>
      <c r="E49" s="124">
        <f t="shared" si="5"/>
        <v>25</v>
      </c>
      <c r="F49" s="147"/>
      <c r="G49" s="139">
        <v>25</v>
      </c>
      <c r="H49" s="139"/>
      <c r="I49" s="139">
        <v>25</v>
      </c>
      <c r="J49" s="124"/>
      <c r="K49" s="148"/>
      <c r="L49" s="139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</row>
    <row r="50" spans="1:29" s="99" customFormat="1" ht="25.5">
      <c r="A50" s="138" t="s">
        <v>101</v>
      </c>
      <c r="B50" s="130">
        <v>715007</v>
      </c>
      <c r="C50" s="124">
        <f t="shared" si="3"/>
        <v>30</v>
      </c>
      <c r="D50" s="124">
        <f t="shared" si="4"/>
        <v>30</v>
      </c>
      <c r="E50" s="124">
        <f t="shared" si="5"/>
        <v>30</v>
      </c>
      <c r="F50" s="147"/>
      <c r="G50" s="139">
        <v>30</v>
      </c>
      <c r="H50" s="139"/>
      <c r="I50" s="139"/>
      <c r="J50" s="124"/>
      <c r="K50" s="148"/>
      <c r="L50" s="139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</row>
    <row r="51" spans="1:29" s="99" customFormat="1" ht="12.75">
      <c r="A51" s="138" t="s">
        <v>102</v>
      </c>
      <c r="B51" s="130">
        <v>715010</v>
      </c>
      <c r="C51" s="124">
        <f t="shared" si="3"/>
        <v>15</v>
      </c>
      <c r="D51" s="124">
        <f t="shared" si="4"/>
        <v>15</v>
      </c>
      <c r="E51" s="124">
        <f t="shared" si="5"/>
        <v>15</v>
      </c>
      <c r="F51" s="147"/>
      <c r="G51" s="139">
        <v>15</v>
      </c>
      <c r="H51" s="139"/>
      <c r="I51" s="139"/>
      <c r="J51" s="124"/>
      <c r="K51" s="148"/>
      <c r="L51" s="139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</row>
    <row r="52" spans="1:29" s="99" customFormat="1" ht="12.75">
      <c r="A52" s="138" t="s">
        <v>103</v>
      </c>
      <c r="B52" s="130">
        <v>715012</v>
      </c>
      <c r="C52" s="124">
        <f t="shared" si="3"/>
        <v>15</v>
      </c>
      <c r="D52" s="124">
        <f t="shared" si="4"/>
        <v>15</v>
      </c>
      <c r="E52" s="124">
        <f t="shared" si="5"/>
        <v>15</v>
      </c>
      <c r="F52" s="147"/>
      <c r="G52" s="139">
        <v>15</v>
      </c>
      <c r="H52" s="139"/>
      <c r="I52" s="139"/>
      <c r="J52" s="124"/>
      <c r="K52" s="148"/>
      <c r="L52" s="139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</row>
    <row r="53" spans="1:29" s="99" customFormat="1" ht="12.75">
      <c r="A53" s="138" t="s">
        <v>104</v>
      </c>
      <c r="B53" s="130">
        <v>715011</v>
      </c>
      <c r="C53" s="124">
        <f>SUM(D53+J56)</f>
        <v>25</v>
      </c>
      <c r="D53" s="124">
        <f>SUM(E53+I56)</f>
        <v>25</v>
      </c>
      <c r="E53" s="124">
        <f>SUM(F53+G53+H53)</f>
        <v>25</v>
      </c>
      <c r="F53" s="147"/>
      <c r="G53" s="139"/>
      <c r="H53" s="139">
        <v>25</v>
      </c>
      <c r="I53" s="139"/>
      <c r="J53" s="124"/>
      <c r="K53" s="148"/>
      <c r="L53" s="139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</row>
    <row r="54" spans="1:29" s="99" customFormat="1" ht="12.75">
      <c r="A54" s="138" t="s">
        <v>105</v>
      </c>
      <c r="B54" s="130">
        <v>715017</v>
      </c>
      <c r="C54" s="124">
        <f t="shared" si="3"/>
        <v>50</v>
      </c>
      <c r="D54" s="124">
        <f t="shared" si="4"/>
        <v>50</v>
      </c>
      <c r="E54" s="124">
        <f t="shared" si="5"/>
        <v>50</v>
      </c>
      <c r="F54" s="147"/>
      <c r="G54" s="139">
        <v>50</v>
      </c>
      <c r="H54" s="139"/>
      <c r="I54" s="139"/>
      <c r="J54" s="124"/>
      <c r="K54" s="148"/>
      <c r="L54" s="139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</row>
    <row r="55" spans="1:29" s="99" customFormat="1" ht="12.75">
      <c r="A55" s="138" t="s">
        <v>106</v>
      </c>
      <c r="B55" s="130">
        <v>715019</v>
      </c>
      <c r="C55" s="124">
        <f t="shared" si="3"/>
        <v>75</v>
      </c>
      <c r="D55" s="124">
        <f t="shared" si="4"/>
        <v>75</v>
      </c>
      <c r="E55" s="124">
        <f t="shared" si="5"/>
        <v>75</v>
      </c>
      <c r="F55" s="147"/>
      <c r="G55" s="139">
        <v>50</v>
      </c>
      <c r="H55" s="139">
        <v>25</v>
      </c>
      <c r="I55" s="139"/>
      <c r="J55" s="124"/>
      <c r="K55" s="148"/>
      <c r="L55" s="139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</row>
    <row r="56" spans="1:29" s="99" customFormat="1" ht="6" customHeight="1">
      <c r="A56" s="138"/>
      <c r="B56" s="130"/>
      <c r="C56" s="124"/>
      <c r="D56" s="124"/>
      <c r="E56" s="124"/>
      <c r="F56" s="139"/>
      <c r="G56" s="139"/>
      <c r="H56" s="139"/>
      <c r="I56" s="139"/>
      <c r="J56" s="124"/>
      <c r="K56" s="139"/>
      <c r="L56" s="139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</row>
    <row r="57" spans="1:29" s="99" customFormat="1" ht="26.25" customHeight="1">
      <c r="A57" s="149" t="s">
        <v>107</v>
      </c>
      <c r="B57" s="145">
        <v>716</v>
      </c>
      <c r="C57" s="144">
        <f>SUM(C58:C63)</f>
        <v>765</v>
      </c>
      <c r="D57" s="144">
        <f t="shared" ref="D57:I57" si="13">SUM(D58:D63)</f>
        <v>760</v>
      </c>
      <c r="E57" s="144">
        <f t="shared" si="13"/>
        <v>660</v>
      </c>
      <c r="F57" s="144"/>
      <c r="G57" s="144">
        <f t="shared" si="13"/>
        <v>660</v>
      </c>
      <c r="H57" s="144"/>
      <c r="I57" s="144">
        <f t="shared" si="13"/>
        <v>100</v>
      </c>
      <c r="J57" s="144">
        <f>SUM(J58:J63)</f>
        <v>5</v>
      </c>
      <c r="K57" s="144">
        <v>5</v>
      </c>
      <c r="L57" s="144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</row>
    <row r="58" spans="1:29" s="99" customFormat="1" ht="12.75">
      <c r="A58" s="148" t="s">
        <v>108</v>
      </c>
      <c r="B58" s="130">
        <v>716001</v>
      </c>
      <c r="C58" s="124">
        <f t="shared" si="3"/>
        <v>25</v>
      </c>
      <c r="D58" s="124">
        <f t="shared" si="4"/>
        <v>25</v>
      </c>
      <c r="E58" s="124">
        <f t="shared" si="5"/>
        <v>0</v>
      </c>
      <c r="F58" s="147"/>
      <c r="G58" s="139"/>
      <c r="H58" s="139"/>
      <c r="I58" s="139">
        <v>25</v>
      </c>
      <c r="J58" s="124"/>
      <c r="K58" s="132"/>
      <c r="L58" s="139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</row>
    <row r="59" spans="1:29" s="99" customFormat="1" ht="27" customHeight="1">
      <c r="A59" s="138" t="s">
        <v>109</v>
      </c>
      <c r="B59" s="130">
        <v>716003</v>
      </c>
      <c r="C59" s="124">
        <f t="shared" si="3"/>
        <v>50</v>
      </c>
      <c r="D59" s="124">
        <f t="shared" si="4"/>
        <v>50</v>
      </c>
      <c r="E59" s="124">
        <f t="shared" si="5"/>
        <v>50</v>
      </c>
      <c r="F59" s="147"/>
      <c r="G59" s="139">
        <v>50</v>
      </c>
      <c r="H59" s="139"/>
      <c r="I59" s="139"/>
      <c r="J59" s="124"/>
      <c r="K59" s="132"/>
      <c r="L59" s="139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</row>
    <row r="60" spans="1:29" s="99" customFormat="1" ht="12.75">
      <c r="A60" s="148" t="s">
        <v>110</v>
      </c>
      <c r="B60" s="133">
        <v>716004</v>
      </c>
      <c r="C60" s="124">
        <f t="shared" si="3"/>
        <v>25</v>
      </c>
      <c r="D60" s="124">
        <f t="shared" si="4"/>
        <v>25</v>
      </c>
      <c r="E60" s="124">
        <f t="shared" si="5"/>
        <v>25</v>
      </c>
      <c r="F60" s="147"/>
      <c r="G60" s="139">
        <v>25</v>
      </c>
      <c r="H60" s="139"/>
      <c r="I60" s="139"/>
      <c r="J60" s="124"/>
      <c r="K60" s="132"/>
      <c r="L60" s="139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</row>
    <row r="61" spans="1:29" s="99" customFormat="1" ht="27.75" customHeight="1">
      <c r="A61" s="148" t="s">
        <v>111</v>
      </c>
      <c r="B61" s="130">
        <v>716005</v>
      </c>
      <c r="C61" s="124">
        <f t="shared" si="3"/>
        <v>30</v>
      </c>
      <c r="D61" s="124">
        <f t="shared" si="4"/>
        <v>30</v>
      </c>
      <c r="E61" s="124">
        <f t="shared" si="5"/>
        <v>30</v>
      </c>
      <c r="F61" s="147"/>
      <c r="G61" s="139">
        <v>30</v>
      </c>
      <c r="H61" s="139"/>
      <c r="I61" s="139"/>
      <c r="J61" s="124"/>
      <c r="K61" s="132"/>
      <c r="L61" s="139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</row>
    <row r="62" spans="1:29" s="99" customFormat="1" ht="12.75">
      <c r="A62" s="148" t="s">
        <v>112</v>
      </c>
      <c r="B62" s="130">
        <v>716006</v>
      </c>
      <c r="C62" s="124">
        <f t="shared" si="3"/>
        <v>610</v>
      </c>
      <c r="D62" s="124">
        <f t="shared" si="4"/>
        <v>605</v>
      </c>
      <c r="E62" s="124">
        <f t="shared" si="5"/>
        <v>530</v>
      </c>
      <c r="F62" s="147"/>
      <c r="G62" s="139">
        <v>530</v>
      </c>
      <c r="H62" s="139"/>
      <c r="I62" s="139">
        <v>75</v>
      </c>
      <c r="J62" s="124">
        <v>5</v>
      </c>
      <c r="K62" s="132">
        <v>5</v>
      </c>
      <c r="L62" s="139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</row>
    <row r="63" spans="1:29" s="99" customFormat="1" ht="12.75">
      <c r="A63" s="148" t="s">
        <v>113</v>
      </c>
      <c r="B63" s="130">
        <v>716008</v>
      </c>
      <c r="C63" s="124">
        <f t="shared" si="3"/>
        <v>25</v>
      </c>
      <c r="D63" s="124">
        <f t="shared" si="4"/>
        <v>25</v>
      </c>
      <c r="E63" s="124">
        <f t="shared" si="5"/>
        <v>25</v>
      </c>
      <c r="F63" s="147"/>
      <c r="G63" s="139">
        <v>25</v>
      </c>
      <c r="H63" s="139"/>
      <c r="I63" s="139"/>
      <c r="J63" s="124"/>
      <c r="K63" s="132"/>
      <c r="L63" s="139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</row>
    <row r="64" spans="1:29" s="99" customFormat="1" ht="11.25" customHeight="1">
      <c r="A64" s="138"/>
      <c r="B64" s="130"/>
      <c r="C64" s="124"/>
      <c r="D64" s="124"/>
      <c r="E64" s="124"/>
      <c r="F64" s="139"/>
      <c r="G64" s="139"/>
      <c r="H64" s="139"/>
      <c r="I64" s="139"/>
      <c r="J64" s="124"/>
      <c r="K64" s="139"/>
      <c r="L64" s="139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</row>
    <row r="65" spans="1:29" s="99" customFormat="1" ht="12.75">
      <c r="A65" s="149" t="s">
        <v>114</v>
      </c>
      <c r="B65" s="145">
        <v>721</v>
      </c>
      <c r="C65" s="144">
        <f>SUM(C66:C71)</f>
        <v>510</v>
      </c>
      <c r="D65" s="144">
        <f t="shared" ref="D65:G65" si="14">SUM(D66:D71)</f>
        <v>500</v>
      </c>
      <c r="E65" s="144">
        <f t="shared" si="14"/>
        <v>500</v>
      </c>
      <c r="F65" s="144"/>
      <c r="G65" s="144">
        <f t="shared" si="14"/>
        <v>500</v>
      </c>
      <c r="H65" s="144"/>
      <c r="I65" s="144"/>
      <c r="J65" s="144">
        <f>SUM(J66:J71)</f>
        <v>10</v>
      </c>
      <c r="K65" s="144">
        <v>10</v>
      </c>
      <c r="L65" s="144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</row>
    <row r="66" spans="1:29" s="99" customFormat="1" ht="12.75">
      <c r="A66" s="138" t="s">
        <v>115</v>
      </c>
      <c r="B66" s="130">
        <v>721002</v>
      </c>
      <c r="C66" s="124">
        <f t="shared" si="3"/>
        <v>30</v>
      </c>
      <c r="D66" s="124">
        <f t="shared" si="4"/>
        <v>30</v>
      </c>
      <c r="E66" s="124">
        <f t="shared" si="5"/>
        <v>30</v>
      </c>
      <c r="F66" s="147"/>
      <c r="G66" s="139">
        <v>30</v>
      </c>
      <c r="H66" s="139"/>
      <c r="I66" s="139"/>
      <c r="J66" s="124"/>
      <c r="K66" s="132"/>
      <c r="L66" s="139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</row>
    <row r="67" spans="1:29" s="99" customFormat="1" ht="12.75">
      <c r="A67" s="138" t="s">
        <v>116</v>
      </c>
      <c r="B67" s="130">
        <v>721004</v>
      </c>
      <c r="C67" s="124">
        <f t="shared" si="3"/>
        <v>165</v>
      </c>
      <c r="D67" s="124">
        <f t="shared" si="4"/>
        <v>165</v>
      </c>
      <c r="E67" s="124">
        <f t="shared" si="5"/>
        <v>165</v>
      </c>
      <c r="F67" s="147"/>
      <c r="G67" s="139">
        <v>165</v>
      </c>
      <c r="H67" s="139"/>
      <c r="I67" s="139"/>
      <c r="J67" s="124"/>
      <c r="K67" s="132"/>
      <c r="L67" s="139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</row>
    <row r="68" spans="1:29" s="99" customFormat="1" ht="12.75">
      <c r="A68" s="148" t="s">
        <v>117</v>
      </c>
      <c r="B68" s="130">
        <v>721007</v>
      </c>
      <c r="C68" s="124">
        <f t="shared" ref="C68:C109" si="15">SUM(D68+J68)</f>
        <v>30</v>
      </c>
      <c r="D68" s="124">
        <f t="shared" ref="D68:D109" si="16">SUM(E68+I68)</f>
        <v>30</v>
      </c>
      <c r="E68" s="124">
        <f t="shared" ref="E68:E109" si="17">SUM(F68++G68+H68)</f>
        <v>30</v>
      </c>
      <c r="F68" s="147"/>
      <c r="G68" s="139">
        <v>30</v>
      </c>
      <c r="H68" s="139"/>
      <c r="I68" s="139"/>
      <c r="J68" s="124"/>
      <c r="K68" s="132"/>
      <c r="L68" s="139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</row>
    <row r="69" spans="1:29" s="99" customFormat="1" ht="12.75">
      <c r="A69" s="138" t="s">
        <v>118</v>
      </c>
      <c r="B69" s="130">
        <v>721008</v>
      </c>
      <c r="C69" s="124">
        <f t="shared" si="15"/>
        <v>180</v>
      </c>
      <c r="D69" s="124">
        <f t="shared" si="16"/>
        <v>170</v>
      </c>
      <c r="E69" s="124">
        <f t="shared" si="17"/>
        <v>170</v>
      </c>
      <c r="F69" s="147"/>
      <c r="G69" s="139">
        <v>170</v>
      </c>
      <c r="H69" s="139"/>
      <c r="I69" s="139"/>
      <c r="J69" s="124">
        <v>10</v>
      </c>
      <c r="K69" s="132">
        <v>10</v>
      </c>
      <c r="L69" s="139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</row>
    <row r="70" spans="1:29" s="99" customFormat="1" ht="12.75">
      <c r="A70" s="138" t="s">
        <v>119</v>
      </c>
      <c r="B70" s="130">
        <v>721009</v>
      </c>
      <c r="C70" s="124">
        <f t="shared" si="15"/>
        <v>75</v>
      </c>
      <c r="D70" s="124">
        <f t="shared" si="16"/>
        <v>75</v>
      </c>
      <c r="E70" s="124">
        <f t="shared" si="17"/>
        <v>75</v>
      </c>
      <c r="F70" s="147"/>
      <c r="G70" s="139">
        <v>75</v>
      </c>
      <c r="H70" s="139"/>
      <c r="I70" s="139"/>
      <c r="J70" s="124"/>
      <c r="K70" s="132"/>
      <c r="L70" s="139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</row>
    <row r="71" spans="1:29" s="99" customFormat="1" ht="28.5" customHeight="1">
      <c r="A71" s="138" t="s">
        <v>120</v>
      </c>
      <c r="B71" s="130">
        <v>721018</v>
      </c>
      <c r="C71" s="124">
        <f t="shared" si="15"/>
        <v>30</v>
      </c>
      <c r="D71" s="124">
        <f t="shared" si="16"/>
        <v>30</v>
      </c>
      <c r="E71" s="124">
        <f t="shared" si="17"/>
        <v>30</v>
      </c>
      <c r="F71" s="147"/>
      <c r="G71" s="139">
        <v>30</v>
      </c>
      <c r="H71" s="139"/>
      <c r="I71" s="139"/>
      <c r="J71" s="124"/>
      <c r="K71" s="132"/>
      <c r="L71" s="139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</row>
    <row r="72" spans="1:29" s="99" customFormat="1" ht="3.75" customHeight="1">
      <c r="A72" s="138"/>
      <c r="B72" s="130"/>
      <c r="C72" s="124"/>
      <c r="D72" s="124"/>
      <c r="E72" s="124"/>
      <c r="F72" s="139"/>
      <c r="G72" s="139"/>
      <c r="H72" s="139"/>
      <c r="I72" s="139"/>
      <c r="J72" s="124"/>
      <c r="K72" s="139"/>
      <c r="L72" s="139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</row>
    <row r="73" spans="1:29" s="105" customFormat="1" ht="25.5">
      <c r="A73" s="129" t="s">
        <v>121</v>
      </c>
      <c r="B73" s="145">
        <v>722</v>
      </c>
      <c r="C73" s="126">
        <f t="shared" si="15"/>
        <v>215</v>
      </c>
      <c r="D73" s="126">
        <f t="shared" si="16"/>
        <v>215</v>
      </c>
      <c r="E73" s="126">
        <f t="shared" si="17"/>
        <v>215</v>
      </c>
      <c r="F73" s="144"/>
      <c r="G73" s="144">
        <f t="shared" ref="G73" si="18">SUM(G74:G77)</f>
        <v>215</v>
      </c>
      <c r="H73" s="144"/>
      <c r="I73" s="144"/>
      <c r="J73" s="126"/>
      <c r="K73" s="144"/>
      <c r="L73" s="144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</row>
    <row r="74" spans="1:29" s="99" customFormat="1" ht="12.75">
      <c r="A74" s="148" t="s">
        <v>122</v>
      </c>
      <c r="B74" s="130">
        <v>722004</v>
      </c>
      <c r="C74" s="124">
        <f t="shared" si="15"/>
        <v>25</v>
      </c>
      <c r="D74" s="124">
        <f t="shared" si="16"/>
        <v>25</v>
      </c>
      <c r="E74" s="124">
        <f t="shared" si="17"/>
        <v>25</v>
      </c>
      <c r="F74" s="147"/>
      <c r="G74" s="139">
        <v>25</v>
      </c>
      <c r="H74" s="139"/>
      <c r="I74" s="139"/>
      <c r="J74" s="124"/>
      <c r="K74" s="132"/>
      <c r="L74" s="139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</row>
    <row r="75" spans="1:29" s="99" customFormat="1" ht="12.75">
      <c r="A75" s="138" t="s">
        <v>123</v>
      </c>
      <c r="B75" s="130">
        <v>722006</v>
      </c>
      <c r="C75" s="124">
        <f t="shared" si="15"/>
        <v>25</v>
      </c>
      <c r="D75" s="124">
        <f t="shared" si="16"/>
        <v>25</v>
      </c>
      <c r="E75" s="124">
        <f t="shared" si="17"/>
        <v>25</v>
      </c>
      <c r="F75" s="147"/>
      <c r="G75" s="139">
        <v>25</v>
      </c>
      <c r="H75" s="139"/>
      <c r="I75" s="139"/>
      <c r="J75" s="124"/>
      <c r="K75" s="132"/>
      <c r="L75" s="139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</row>
    <row r="76" spans="1:29" s="99" customFormat="1" ht="12.75">
      <c r="A76" s="148" t="s">
        <v>124</v>
      </c>
      <c r="B76" s="130">
        <v>722013</v>
      </c>
      <c r="C76" s="124">
        <f t="shared" si="15"/>
        <v>50</v>
      </c>
      <c r="D76" s="124">
        <f t="shared" si="16"/>
        <v>50</v>
      </c>
      <c r="E76" s="124">
        <f t="shared" si="17"/>
        <v>50</v>
      </c>
      <c r="F76" s="147"/>
      <c r="G76" s="139">
        <v>50</v>
      </c>
      <c r="H76" s="139"/>
      <c r="I76" s="139"/>
      <c r="J76" s="124"/>
      <c r="K76" s="132"/>
      <c r="L76" s="139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</row>
    <row r="77" spans="1:29" s="99" customFormat="1" ht="12.75">
      <c r="A77" s="138" t="s">
        <v>125</v>
      </c>
      <c r="B77" s="130">
        <v>722014</v>
      </c>
      <c r="C77" s="124">
        <f t="shared" si="15"/>
        <v>115</v>
      </c>
      <c r="D77" s="124">
        <f t="shared" si="16"/>
        <v>115</v>
      </c>
      <c r="E77" s="124">
        <f t="shared" si="17"/>
        <v>115</v>
      </c>
      <c r="F77" s="147"/>
      <c r="G77" s="139">
        <v>115</v>
      </c>
      <c r="H77" s="139"/>
      <c r="I77" s="139"/>
      <c r="J77" s="124"/>
      <c r="K77" s="132"/>
      <c r="L77" s="139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</row>
    <row r="78" spans="1:29" s="99" customFormat="1" ht="4.5" customHeight="1">
      <c r="A78" s="138"/>
      <c r="B78" s="130"/>
      <c r="C78" s="124"/>
      <c r="D78" s="124"/>
      <c r="E78" s="124"/>
      <c r="F78" s="139"/>
      <c r="G78" s="139"/>
      <c r="H78" s="139"/>
      <c r="I78" s="139"/>
      <c r="J78" s="124"/>
      <c r="K78" s="139"/>
      <c r="L78" s="139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</row>
    <row r="79" spans="1:29" s="99" customFormat="1" ht="14.25" customHeight="1">
      <c r="A79" s="129" t="s">
        <v>126</v>
      </c>
      <c r="B79" s="145">
        <v>723</v>
      </c>
      <c r="C79" s="144">
        <f>SUM(C80:C85)</f>
        <v>810</v>
      </c>
      <c r="D79" s="144">
        <f t="shared" ref="D79:I79" si="19">SUM(D80:D85)</f>
        <v>810</v>
      </c>
      <c r="E79" s="144">
        <f t="shared" si="19"/>
        <v>785</v>
      </c>
      <c r="F79" s="144"/>
      <c r="G79" s="144">
        <f t="shared" si="19"/>
        <v>600</v>
      </c>
      <c r="H79" s="144">
        <f t="shared" si="19"/>
        <v>185</v>
      </c>
      <c r="I79" s="144">
        <f t="shared" si="19"/>
        <v>25</v>
      </c>
      <c r="J79" s="144"/>
      <c r="K79" s="144"/>
      <c r="L79" s="144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</row>
    <row r="80" spans="1:29" s="99" customFormat="1" ht="12.75">
      <c r="A80" s="148" t="s">
        <v>127</v>
      </c>
      <c r="B80" s="133">
        <v>723004</v>
      </c>
      <c r="C80" s="124">
        <f t="shared" si="15"/>
        <v>25</v>
      </c>
      <c r="D80" s="124">
        <f t="shared" si="16"/>
        <v>25</v>
      </c>
      <c r="E80" s="124">
        <f t="shared" si="17"/>
        <v>25</v>
      </c>
      <c r="F80" s="147"/>
      <c r="G80" s="139"/>
      <c r="H80" s="139">
        <v>25</v>
      </c>
      <c r="I80" s="139"/>
      <c r="J80" s="124"/>
      <c r="K80" s="132"/>
      <c r="L80" s="139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</row>
    <row r="81" spans="1:29" s="99" customFormat="1" ht="12.75">
      <c r="A81" s="138" t="s">
        <v>128</v>
      </c>
      <c r="B81" s="130">
        <v>723005</v>
      </c>
      <c r="C81" s="124">
        <f t="shared" si="15"/>
        <v>15</v>
      </c>
      <c r="D81" s="124">
        <f t="shared" si="16"/>
        <v>15</v>
      </c>
      <c r="E81" s="124">
        <f t="shared" si="17"/>
        <v>15</v>
      </c>
      <c r="F81" s="147"/>
      <c r="G81" s="139">
        <v>15</v>
      </c>
      <c r="H81" s="139"/>
      <c r="I81" s="139"/>
      <c r="J81" s="124"/>
      <c r="K81" s="132"/>
      <c r="L81" s="139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</row>
    <row r="82" spans="1:29" s="99" customFormat="1" ht="12.75">
      <c r="A82" s="138" t="s">
        <v>129</v>
      </c>
      <c r="B82" s="130">
        <v>723007</v>
      </c>
      <c r="C82" s="124">
        <f t="shared" si="15"/>
        <v>45</v>
      </c>
      <c r="D82" s="124">
        <f t="shared" si="16"/>
        <v>45</v>
      </c>
      <c r="E82" s="124">
        <f t="shared" si="17"/>
        <v>45</v>
      </c>
      <c r="F82" s="147"/>
      <c r="G82" s="139">
        <v>45</v>
      </c>
      <c r="H82" s="139"/>
      <c r="I82" s="139"/>
      <c r="J82" s="124"/>
      <c r="K82" s="132"/>
      <c r="L82" s="139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</row>
    <row r="83" spans="1:29" s="99" customFormat="1" ht="12.75">
      <c r="A83" s="138" t="s">
        <v>130</v>
      </c>
      <c r="B83" s="130">
        <v>723010</v>
      </c>
      <c r="C83" s="124">
        <f t="shared" si="15"/>
        <v>110</v>
      </c>
      <c r="D83" s="124">
        <f t="shared" si="16"/>
        <v>110</v>
      </c>
      <c r="E83" s="124">
        <f t="shared" si="17"/>
        <v>85</v>
      </c>
      <c r="F83" s="147"/>
      <c r="G83" s="139">
        <v>85</v>
      </c>
      <c r="H83" s="139"/>
      <c r="I83" s="139">
        <v>25</v>
      </c>
      <c r="J83" s="124"/>
      <c r="K83" s="132"/>
      <c r="L83" s="139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</row>
    <row r="84" spans="1:29" s="99" customFormat="1" ht="12.75">
      <c r="A84" s="138" t="s">
        <v>190</v>
      </c>
      <c r="B84" s="130">
        <v>723011</v>
      </c>
      <c r="C84" s="124">
        <f t="shared" si="15"/>
        <v>295</v>
      </c>
      <c r="D84" s="124">
        <f t="shared" si="16"/>
        <v>295</v>
      </c>
      <c r="E84" s="124">
        <f t="shared" si="17"/>
        <v>295</v>
      </c>
      <c r="F84" s="147"/>
      <c r="G84" s="139">
        <v>295</v>
      </c>
      <c r="H84" s="139"/>
      <c r="I84" s="139"/>
      <c r="J84" s="124"/>
      <c r="K84" s="132"/>
      <c r="L84" s="139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</row>
    <row r="85" spans="1:29" s="99" customFormat="1" ht="12.75">
      <c r="A85" s="138" t="s">
        <v>191</v>
      </c>
      <c r="B85" s="130">
        <v>723012</v>
      </c>
      <c r="C85" s="124">
        <f t="shared" si="15"/>
        <v>320</v>
      </c>
      <c r="D85" s="124">
        <f t="shared" si="16"/>
        <v>320</v>
      </c>
      <c r="E85" s="124">
        <f t="shared" si="17"/>
        <v>320</v>
      </c>
      <c r="F85" s="147"/>
      <c r="G85" s="139">
        <v>160</v>
      </c>
      <c r="H85" s="139">
        <v>160</v>
      </c>
      <c r="I85" s="139"/>
      <c r="J85" s="124"/>
      <c r="K85" s="132"/>
      <c r="L85" s="139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</row>
    <row r="86" spans="1:29" s="99" customFormat="1" ht="8.25" customHeight="1">
      <c r="A86" s="138"/>
      <c r="B86" s="130"/>
      <c r="C86" s="124"/>
      <c r="D86" s="124"/>
      <c r="E86" s="124"/>
      <c r="F86" s="139"/>
      <c r="G86" s="139"/>
      <c r="H86" s="139"/>
      <c r="I86" s="139"/>
      <c r="J86" s="124"/>
      <c r="K86" s="139"/>
      <c r="L86" s="139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</row>
    <row r="87" spans="1:29" s="99" customFormat="1" ht="12.75">
      <c r="A87" s="149" t="s">
        <v>131</v>
      </c>
      <c r="B87" s="145">
        <v>724</v>
      </c>
      <c r="C87" s="126">
        <f>SUM(C88)</f>
        <v>30</v>
      </c>
      <c r="D87" s="126">
        <f t="shared" ref="D87:I87" si="20">SUM(D88)</f>
        <v>30</v>
      </c>
      <c r="E87" s="126"/>
      <c r="F87" s="126"/>
      <c r="G87" s="126"/>
      <c r="H87" s="126"/>
      <c r="I87" s="126">
        <f t="shared" si="20"/>
        <v>30</v>
      </c>
      <c r="J87" s="124"/>
      <c r="K87" s="144"/>
      <c r="L87" s="144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</row>
    <row r="88" spans="1:29" s="99" customFormat="1" ht="12.75">
      <c r="A88" s="138" t="s">
        <v>132</v>
      </c>
      <c r="B88" s="130">
        <v>724002</v>
      </c>
      <c r="C88" s="124">
        <f t="shared" si="15"/>
        <v>30</v>
      </c>
      <c r="D88" s="124">
        <f t="shared" si="16"/>
        <v>30</v>
      </c>
      <c r="E88" s="124"/>
      <c r="F88" s="147"/>
      <c r="G88" s="127"/>
      <c r="H88" s="127"/>
      <c r="I88" s="139">
        <v>30</v>
      </c>
      <c r="J88" s="124"/>
      <c r="K88" s="132"/>
      <c r="L88" s="139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</row>
    <row r="89" spans="1:29" s="111" customFormat="1" ht="7.5" customHeight="1">
      <c r="A89" s="127"/>
      <c r="B89" s="128"/>
      <c r="C89" s="127"/>
      <c r="D89" s="127"/>
      <c r="E89" s="127"/>
      <c r="F89" s="127"/>
      <c r="G89" s="127"/>
      <c r="H89" s="127"/>
      <c r="I89" s="127"/>
      <c r="J89" s="127"/>
      <c r="K89" s="127"/>
      <c r="L89" s="127"/>
    </row>
    <row r="90" spans="1:29" s="99" customFormat="1" ht="28.5" customHeight="1">
      <c r="A90" s="129" t="s">
        <v>213</v>
      </c>
      <c r="B90" s="145">
        <v>732</v>
      </c>
      <c r="C90" s="126">
        <f>SUM(C91:C106)</f>
        <v>1560</v>
      </c>
      <c r="D90" s="126">
        <f>SUM(D91:D106)</f>
        <v>1560</v>
      </c>
      <c r="E90" s="126">
        <f>SUM(E91:E106)</f>
        <v>1510</v>
      </c>
      <c r="F90" s="126"/>
      <c r="G90" s="126">
        <f>SUM(G91:G106)</f>
        <v>1510</v>
      </c>
      <c r="H90" s="126"/>
      <c r="I90" s="126">
        <f>SUM(I91:I106)</f>
        <v>50</v>
      </c>
      <c r="J90" s="126"/>
      <c r="K90" s="144"/>
      <c r="L90" s="144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</row>
    <row r="91" spans="1:29" s="99" customFormat="1" ht="12.75">
      <c r="A91" s="148" t="s">
        <v>133</v>
      </c>
      <c r="B91" s="133">
        <v>732007</v>
      </c>
      <c r="C91" s="124">
        <f t="shared" si="15"/>
        <v>50</v>
      </c>
      <c r="D91" s="124">
        <f t="shared" si="16"/>
        <v>50</v>
      </c>
      <c r="E91" s="124">
        <f t="shared" si="17"/>
        <v>50</v>
      </c>
      <c r="F91" s="147"/>
      <c r="G91" s="139">
        <v>50</v>
      </c>
      <c r="H91" s="139"/>
      <c r="I91" s="139"/>
      <c r="J91" s="124"/>
      <c r="K91" s="132"/>
      <c r="L91" s="139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</row>
    <row r="92" spans="1:29" s="99" customFormat="1" ht="12.75">
      <c r="A92" s="138" t="s">
        <v>134</v>
      </c>
      <c r="B92" s="130">
        <v>732011</v>
      </c>
      <c r="C92" s="124">
        <f t="shared" si="15"/>
        <v>25</v>
      </c>
      <c r="D92" s="124">
        <f t="shared" si="16"/>
        <v>25</v>
      </c>
      <c r="E92" s="124">
        <f t="shared" si="17"/>
        <v>25</v>
      </c>
      <c r="F92" s="147"/>
      <c r="G92" s="139">
        <v>25</v>
      </c>
      <c r="H92" s="139"/>
      <c r="I92" s="139"/>
      <c r="J92" s="124"/>
      <c r="K92" s="132"/>
      <c r="L92" s="139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</row>
    <row r="93" spans="1:29" s="99" customFormat="1" ht="25.5">
      <c r="A93" s="148" t="s">
        <v>135</v>
      </c>
      <c r="B93" s="130">
        <v>732016</v>
      </c>
      <c r="C93" s="124">
        <f t="shared" si="15"/>
        <v>25</v>
      </c>
      <c r="D93" s="124">
        <f t="shared" si="16"/>
        <v>25</v>
      </c>
      <c r="E93" s="124">
        <f t="shared" si="17"/>
        <v>25</v>
      </c>
      <c r="F93" s="147"/>
      <c r="G93" s="139">
        <v>25</v>
      </c>
      <c r="H93" s="139"/>
      <c r="I93" s="139"/>
      <c r="J93" s="124"/>
      <c r="K93" s="132"/>
      <c r="L93" s="139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</row>
    <row r="94" spans="1:29" s="99" customFormat="1" ht="12.75">
      <c r="A94" s="138" t="s">
        <v>136</v>
      </c>
      <c r="B94" s="130">
        <v>732019</v>
      </c>
      <c r="C94" s="124">
        <f t="shared" si="15"/>
        <v>25</v>
      </c>
      <c r="D94" s="124">
        <f t="shared" si="16"/>
        <v>25</v>
      </c>
      <c r="E94" s="124">
        <f t="shared" si="17"/>
        <v>25</v>
      </c>
      <c r="F94" s="147"/>
      <c r="G94" s="139">
        <v>25</v>
      </c>
      <c r="H94" s="139"/>
      <c r="I94" s="139"/>
      <c r="J94" s="124"/>
      <c r="K94" s="132"/>
      <c r="L94" s="139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</row>
    <row r="95" spans="1:29" s="99" customFormat="1" ht="12.75">
      <c r="A95" s="138" t="s">
        <v>137</v>
      </c>
      <c r="B95" s="130">
        <v>732021</v>
      </c>
      <c r="C95" s="124">
        <f t="shared" si="15"/>
        <v>175</v>
      </c>
      <c r="D95" s="124">
        <f t="shared" si="16"/>
        <v>175</v>
      </c>
      <c r="E95" s="124">
        <f t="shared" si="17"/>
        <v>175</v>
      </c>
      <c r="F95" s="147"/>
      <c r="G95" s="139">
        <v>175</v>
      </c>
      <c r="H95" s="139"/>
      <c r="I95" s="139"/>
      <c r="J95" s="124"/>
      <c r="K95" s="132"/>
      <c r="L95" s="139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</row>
    <row r="96" spans="1:29" s="99" customFormat="1" ht="12.75">
      <c r="A96" s="148" t="s">
        <v>138</v>
      </c>
      <c r="B96" s="130">
        <v>732024</v>
      </c>
      <c r="C96" s="124">
        <f t="shared" si="15"/>
        <v>25</v>
      </c>
      <c r="D96" s="124">
        <f t="shared" si="16"/>
        <v>25</v>
      </c>
      <c r="E96" s="124">
        <f t="shared" si="17"/>
        <v>25</v>
      </c>
      <c r="F96" s="147"/>
      <c r="G96" s="139">
        <v>25</v>
      </c>
      <c r="H96" s="139"/>
      <c r="I96" s="139"/>
      <c r="J96" s="124"/>
      <c r="K96" s="132"/>
      <c r="L96" s="139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</row>
    <row r="97" spans="1:29" s="96" customFormat="1" ht="25.5">
      <c r="A97" s="148" t="s">
        <v>139</v>
      </c>
      <c r="B97" s="130">
        <v>732026</v>
      </c>
      <c r="C97" s="124">
        <f t="shared" si="15"/>
        <v>25</v>
      </c>
      <c r="D97" s="124">
        <f t="shared" si="16"/>
        <v>25</v>
      </c>
      <c r="E97" s="124">
        <f t="shared" si="17"/>
        <v>25</v>
      </c>
      <c r="F97" s="147"/>
      <c r="G97" s="139">
        <v>25</v>
      </c>
      <c r="H97" s="139"/>
      <c r="I97" s="139"/>
      <c r="J97" s="124"/>
      <c r="K97" s="132"/>
      <c r="L97" s="139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</row>
    <row r="98" spans="1:29" s="96" customFormat="1" ht="12.75">
      <c r="A98" s="148" t="s">
        <v>140</v>
      </c>
      <c r="B98" s="130">
        <v>732027</v>
      </c>
      <c r="C98" s="124">
        <f t="shared" si="15"/>
        <v>50</v>
      </c>
      <c r="D98" s="124">
        <f t="shared" si="16"/>
        <v>50</v>
      </c>
      <c r="E98" s="124">
        <f t="shared" si="17"/>
        <v>50</v>
      </c>
      <c r="F98" s="147"/>
      <c r="G98" s="139">
        <v>50</v>
      </c>
      <c r="H98" s="139"/>
      <c r="I98" s="139"/>
      <c r="J98" s="124"/>
      <c r="K98" s="132"/>
      <c r="L98" s="139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</row>
    <row r="99" spans="1:29" s="99" customFormat="1" ht="12.75">
      <c r="A99" s="138" t="s">
        <v>141</v>
      </c>
      <c r="B99" s="130">
        <v>732030</v>
      </c>
      <c r="C99" s="124">
        <f t="shared" si="15"/>
        <v>120</v>
      </c>
      <c r="D99" s="124">
        <f t="shared" si="16"/>
        <v>120</v>
      </c>
      <c r="E99" s="124">
        <f t="shared" si="17"/>
        <v>120</v>
      </c>
      <c r="F99" s="147"/>
      <c r="G99" s="139">
        <v>120</v>
      </c>
      <c r="H99" s="139"/>
      <c r="I99" s="139"/>
      <c r="J99" s="124"/>
      <c r="K99" s="132"/>
      <c r="L99" s="139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</row>
    <row r="100" spans="1:29" s="99" customFormat="1" ht="12.75">
      <c r="A100" s="138" t="s">
        <v>142</v>
      </c>
      <c r="B100" s="130">
        <v>732031</v>
      </c>
      <c r="C100" s="124">
        <f t="shared" si="15"/>
        <v>200</v>
      </c>
      <c r="D100" s="124">
        <f t="shared" si="16"/>
        <v>200</v>
      </c>
      <c r="E100" s="124">
        <f t="shared" si="17"/>
        <v>200</v>
      </c>
      <c r="F100" s="147"/>
      <c r="G100" s="139">
        <v>200</v>
      </c>
      <c r="H100" s="139"/>
      <c r="I100" s="139"/>
      <c r="J100" s="124"/>
      <c r="K100" s="132"/>
      <c r="L100" s="139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</row>
    <row r="101" spans="1:29" s="99" customFormat="1" ht="12.75" customHeight="1">
      <c r="A101" s="148" t="s">
        <v>143</v>
      </c>
      <c r="B101" s="130">
        <v>732032</v>
      </c>
      <c r="C101" s="124">
        <f t="shared" si="15"/>
        <v>50</v>
      </c>
      <c r="D101" s="124">
        <f t="shared" si="16"/>
        <v>50</v>
      </c>
      <c r="E101" s="124">
        <f t="shared" si="17"/>
        <v>50</v>
      </c>
      <c r="F101" s="147"/>
      <c r="G101" s="139">
        <v>50</v>
      </c>
      <c r="H101" s="139"/>
      <c r="I101" s="139"/>
      <c r="J101" s="124"/>
      <c r="K101" s="132"/>
      <c r="L101" s="139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</row>
    <row r="102" spans="1:29" s="99" customFormat="1" ht="25.5">
      <c r="A102" s="138" t="s">
        <v>144</v>
      </c>
      <c r="B102" s="130">
        <v>732033</v>
      </c>
      <c r="C102" s="124">
        <f t="shared" si="15"/>
        <v>50</v>
      </c>
      <c r="D102" s="124">
        <f t="shared" si="16"/>
        <v>50</v>
      </c>
      <c r="E102" s="124">
        <f t="shared" si="17"/>
        <v>50</v>
      </c>
      <c r="F102" s="147"/>
      <c r="G102" s="139">
        <v>50</v>
      </c>
      <c r="H102" s="139"/>
      <c r="I102" s="139"/>
      <c r="J102" s="124"/>
      <c r="K102" s="132"/>
      <c r="L102" s="139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</row>
    <row r="103" spans="1:29" s="99" customFormat="1" ht="12.75">
      <c r="A103" s="138" t="s">
        <v>145</v>
      </c>
      <c r="B103" s="130">
        <v>732036</v>
      </c>
      <c r="C103" s="124">
        <f t="shared" si="15"/>
        <v>460</v>
      </c>
      <c r="D103" s="124">
        <f t="shared" si="16"/>
        <v>460</v>
      </c>
      <c r="E103" s="124">
        <f t="shared" si="17"/>
        <v>435</v>
      </c>
      <c r="F103" s="147"/>
      <c r="G103" s="139">
        <v>435</v>
      </c>
      <c r="H103" s="139"/>
      <c r="I103" s="139">
        <v>25</v>
      </c>
      <c r="J103" s="124"/>
      <c r="K103" s="132"/>
      <c r="L103" s="139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</row>
    <row r="104" spans="1:29" s="99" customFormat="1" ht="12.75">
      <c r="A104" s="138" t="s">
        <v>146</v>
      </c>
      <c r="B104" s="130">
        <v>732037</v>
      </c>
      <c r="C104" s="124">
        <f t="shared" si="15"/>
        <v>75</v>
      </c>
      <c r="D104" s="124">
        <f t="shared" si="16"/>
        <v>75</v>
      </c>
      <c r="E104" s="124">
        <f t="shared" si="17"/>
        <v>75</v>
      </c>
      <c r="F104" s="147"/>
      <c r="G104" s="139">
        <v>75</v>
      </c>
      <c r="H104" s="139"/>
      <c r="I104" s="139"/>
      <c r="J104" s="124"/>
      <c r="K104" s="132"/>
      <c r="L104" s="139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</row>
    <row r="105" spans="1:29" s="99" customFormat="1" ht="12.75">
      <c r="A105" s="138" t="s">
        <v>147</v>
      </c>
      <c r="B105" s="130">
        <v>732038</v>
      </c>
      <c r="C105" s="124">
        <f t="shared" si="15"/>
        <v>75</v>
      </c>
      <c r="D105" s="124">
        <f t="shared" si="16"/>
        <v>75</v>
      </c>
      <c r="E105" s="124">
        <f t="shared" si="17"/>
        <v>75</v>
      </c>
      <c r="F105" s="147"/>
      <c r="G105" s="139">
        <v>75</v>
      </c>
      <c r="H105" s="139"/>
      <c r="I105" s="139"/>
      <c r="J105" s="124"/>
      <c r="K105" s="132"/>
      <c r="L105" s="139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</row>
    <row r="106" spans="1:29" s="99" customFormat="1" ht="12.75">
      <c r="A106" s="138" t="s">
        <v>148</v>
      </c>
      <c r="B106" s="130">
        <v>732039</v>
      </c>
      <c r="C106" s="124">
        <f t="shared" si="15"/>
        <v>130</v>
      </c>
      <c r="D106" s="124">
        <f t="shared" si="16"/>
        <v>130</v>
      </c>
      <c r="E106" s="124">
        <f t="shared" si="17"/>
        <v>105</v>
      </c>
      <c r="F106" s="147"/>
      <c r="G106" s="139">
        <v>105</v>
      </c>
      <c r="H106" s="139"/>
      <c r="I106" s="139">
        <v>25</v>
      </c>
      <c r="J106" s="124"/>
      <c r="K106" s="132"/>
      <c r="L106" s="139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</row>
    <row r="107" spans="1:29" s="99" customFormat="1" ht="9" customHeight="1">
      <c r="A107" s="138"/>
      <c r="B107" s="145"/>
      <c r="C107" s="124"/>
      <c r="D107" s="124"/>
      <c r="E107" s="124"/>
      <c r="F107" s="147"/>
      <c r="G107" s="139"/>
      <c r="H107" s="139"/>
      <c r="I107" s="139"/>
      <c r="J107" s="124"/>
      <c r="K107" s="132"/>
      <c r="L107" s="139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</row>
    <row r="108" spans="1:29" s="99" customFormat="1" ht="27" customHeight="1">
      <c r="A108" s="129" t="s">
        <v>192</v>
      </c>
      <c r="B108" s="145">
        <v>811</v>
      </c>
      <c r="C108" s="126">
        <f>SUM(C109)</f>
        <v>75</v>
      </c>
      <c r="D108" s="126">
        <f t="shared" ref="D108:G108" si="21">SUM(D109)</f>
        <v>75</v>
      </c>
      <c r="E108" s="126">
        <f t="shared" si="21"/>
        <v>75</v>
      </c>
      <c r="F108" s="126"/>
      <c r="G108" s="126">
        <f t="shared" si="21"/>
        <v>75</v>
      </c>
      <c r="H108" s="126"/>
      <c r="I108" s="126"/>
      <c r="J108" s="126"/>
      <c r="K108" s="144"/>
      <c r="L108" s="144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</row>
    <row r="109" spans="1:29" s="99" customFormat="1" ht="12.75">
      <c r="A109" s="138" t="s">
        <v>149</v>
      </c>
      <c r="B109" s="130">
        <v>811002</v>
      </c>
      <c r="C109" s="124">
        <f t="shared" si="15"/>
        <v>75</v>
      </c>
      <c r="D109" s="124">
        <f t="shared" si="16"/>
        <v>75</v>
      </c>
      <c r="E109" s="124">
        <f t="shared" si="17"/>
        <v>75</v>
      </c>
      <c r="F109" s="147"/>
      <c r="G109" s="139">
        <v>75</v>
      </c>
      <c r="H109" s="139"/>
      <c r="I109" s="139"/>
      <c r="J109" s="124"/>
      <c r="K109" s="132"/>
      <c r="L109" s="139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</row>
    <row r="110" spans="1:29" s="99" customFormat="1" ht="9.75" customHeight="1">
      <c r="A110" s="138"/>
      <c r="B110" s="130"/>
      <c r="C110" s="124"/>
      <c r="D110" s="124"/>
      <c r="E110" s="124"/>
      <c r="F110" s="139"/>
      <c r="G110" s="139"/>
      <c r="H110" s="139"/>
      <c r="I110" s="139"/>
      <c r="J110" s="124"/>
      <c r="K110" s="139"/>
      <c r="L110" s="139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</row>
    <row r="111" spans="1:29" s="99" customFormat="1" ht="12.75">
      <c r="A111" s="129" t="s">
        <v>150</v>
      </c>
      <c r="B111" s="145">
        <v>812</v>
      </c>
      <c r="C111" s="126">
        <f>SUM(C112)</f>
        <v>25</v>
      </c>
      <c r="D111" s="126">
        <f t="shared" ref="D111" si="22">SUM(D112)</f>
        <v>25</v>
      </c>
      <c r="E111" s="126">
        <f t="shared" ref="E111" si="23">SUM(E112)</f>
        <v>25</v>
      </c>
      <c r="F111" s="126"/>
      <c r="G111" s="126">
        <f t="shared" ref="G111" si="24">SUM(G112)</f>
        <v>25</v>
      </c>
      <c r="H111" s="144"/>
      <c r="I111" s="144"/>
      <c r="J111" s="124"/>
      <c r="K111" s="144"/>
      <c r="L111" s="144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</row>
    <row r="112" spans="1:29" s="99" customFormat="1" ht="12.75">
      <c r="A112" s="138" t="s">
        <v>151</v>
      </c>
      <c r="B112" s="130">
        <v>812002</v>
      </c>
      <c r="C112" s="124">
        <f t="shared" ref="C112:C155" si="25">SUM(D112+J112)</f>
        <v>25</v>
      </c>
      <c r="D112" s="124">
        <f t="shared" ref="D112:D155" si="26">SUM(E112+I112)</f>
        <v>25</v>
      </c>
      <c r="E112" s="124">
        <f t="shared" ref="E112:E155" si="27">SUM(F112++G112+H112)</f>
        <v>25</v>
      </c>
      <c r="F112" s="147"/>
      <c r="G112" s="139">
        <v>25</v>
      </c>
      <c r="H112" s="139"/>
      <c r="I112" s="139"/>
      <c r="J112" s="124"/>
      <c r="K112" s="132"/>
      <c r="L112" s="139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</row>
    <row r="113" spans="1:29" s="99" customFormat="1" ht="9" customHeight="1">
      <c r="A113" s="148"/>
      <c r="B113" s="130"/>
      <c r="C113" s="124"/>
      <c r="D113" s="124"/>
      <c r="E113" s="124"/>
      <c r="F113" s="147"/>
      <c r="G113" s="139"/>
      <c r="H113" s="139"/>
      <c r="I113" s="139"/>
      <c r="J113" s="124"/>
      <c r="K113" s="132"/>
      <c r="L113" s="139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</row>
    <row r="114" spans="1:29" s="99" customFormat="1" ht="12.75">
      <c r="A114" s="129" t="s">
        <v>152</v>
      </c>
      <c r="B114" s="145">
        <v>821</v>
      </c>
      <c r="C114" s="126">
        <f>SUM(C115)</f>
        <v>50</v>
      </c>
      <c r="D114" s="126">
        <f t="shared" ref="D114" si="28">SUM(D115)</f>
        <v>50</v>
      </c>
      <c r="E114" s="126">
        <f t="shared" ref="E114" si="29">SUM(E115)</f>
        <v>50</v>
      </c>
      <c r="F114" s="126"/>
      <c r="G114" s="126">
        <f t="shared" ref="G114" si="30">SUM(G115)</f>
        <v>50</v>
      </c>
      <c r="H114" s="144"/>
      <c r="I114" s="144"/>
      <c r="J114" s="124"/>
      <c r="K114" s="144"/>
      <c r="L114" s="144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</row>
    <row r="115" spans="1:29" s="99" customFormat="1" ht="12.75">
      <c r="A115" s="138" t="s">
        <v>153</v>
      </c>
      <c r="B115" s="130">
        <v>821002</v>
      </c>
      <c r="C115" s="124">
        <f t="shared" si="25"/>
        <v>50</v>
      </c>
      <c r="D115" s="124">
        <f t="shared" si="26"/>
        <v>50</v>
      </c>
      <c r="E115" s="124">
        <f t="shared" si="27"/>
        <v>50</v>
      </c>
      <c r="F115" s="147"/>
      <c r="G115" s="139">
        <v>50</v>
      </c>
      <c r="H115" s="139"/>
      <c r="I115" s="139"/>
      <c r="J115" s="124"/>
      <c r="K115" s="132"/>
      <c r="L115" s="139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</row>
    <row r="116" spans="1:29" s="99" customFormat="1" ht="9" customHeight="1">
      <c r="A116" s="138"/>
      <c r="B116" s="130"/>
      <c r="C116" s="124"/>
      <c r="D116" s="124"/>
      <c r="E116" s="124"/>
      <c r="F116" s="147"/>
      <c r="G116" s="139"/>
      <c r="H116" s="139"/>
      <c r="I116" s="139"/>
      <c r="J116" s="124"/>
      <c r="K116" s="132"/>
      <c r="L116" s="139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</row>
    <row r="117" spans="1:29" s="109" customFormat="1" ht="25.5">
      <c r="A117" s="129" t="s">
        <v>193</v>
      </c>
      <c r="B117" s="145">
        <v>921</v>
      </c>
      <c r="C117" s="126">
        <f>SUM(C118)</f>
        <v>25</v>
      </c>
      <c r="D117" s="126">
        <f t="shared" ref="D117" si="31">SUM(D118)</f>
        <v>25</v>
      </c>
      <c r="E117" s="126">
        <f t="shared" ref="E117" si="32">SUM(E118)</f>
        <v>25</v>
      </c>
      <c r="F117" s="126"/>
      <c r="G117" s="126">
        <f t="shared" ref="G117" si="33">SUM(G118)</f>
        <v>25</v>
      </c>
      <c r="H117" s="144"/>
      <c r="I117" s="144"/>
      <c r="J117" s="124"/>
      <c r="K117" s="144"/>
      <c r="L117" s="144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</row>
    <row r="118" spans="1:29" s="99" customFormat="1" ht="12.75">
      <c r="A118" s="148" t="s">
        <v>154</v>
      </c>
      <c r="B118" s="130">
        <v>921002</v>
      </c>
      <c r="C118" s="124">
        <f t="shared" si="25"/>
        <v>25</v>
      </c>
      <c r="D118" s="124">
        <f t="shared" si="26"/>
        <v>25</v>
      </c>
      <c r="E118" s="124">
        <f t="shared" si="27"/>
        <v>25</v>
      </c>
      <c r="F118" s="147"/>
      <c r="G118" s="139">
        <v>25</v>
      </c>
      <c r="H118" s="139"/>
      <c r="I118" s="139"/>
      <c r="J118" s="124"/>
      <c r="K118" s="132"/>
      <c r="L118" s="139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</row>
    <row r="119" spans="1:29" s="99" customFormat="1" ht="8.25" customHeight="1">
      <c r="A119" s="148"/>
      <c r="B119" s="130"/>
      <c r="C119" s="124"/>
      <c r="D119" s="124"/>
      <c r="E119" s="124"/>
      <c r="F119" s="147"/>
      <c r="G119" s="139"/>
      <c r="H119" s="139"/>
      <c r="I119" s="139"/>
      <c r="J119" s="124"/>
      <c r="K119" s="132"/>
      <c r="L119" s="139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</row>
    <row r="120" spans="1:29" s="109" customFormat="1" ht="13.5" customHeight="1">
      <c r="A120" s="129" t="s">
        <v>155</v>
      </c>
      <c r="B120" s="145">
        <v>1012</v>
      </c>
      <c r="C120" s="126">
        <f>SUM(C121:C123)</f>
        <v>210</v>
      </c>
      <c r="D120" s="126">
        <f t="shared" ref="D120:I120" si="34">SUM(D121:D123)</f>
        <v>120</v>
      </c>
      <c r="E120" s="126">
        <f t="shared" si="34"/>
        <v>80</v>
      </c>
      <c r="F120" s="126"/>
      <c r="G120" s="126">
        <f t="shared" si="34"/>
        <v>80</v>
      </c>
      <c r="H120" s="126"/>
      <c r="I120" s="126">
        <f t="shared" si="34"/>
        <v>40</v>
      </c>
      <c r="J120" s="126">
        <f t="shared" ref="J120" si="35">SUM(J121:J123)</f>
        <v>90</v>
      </c>
      <c r="K120" s="126">
        <v>70</v>
      </c>
      <c r="L120" s="126">
        <v>10</v>
      </c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</row>
    <row r="121" spans="1:29" s="99" customFormat="1" ht="12.75">
      <c r="A121" s="138" t="s">
        <v>157</v>
      </c>
      <c r="B121" s="130">
        <v>1012001</v>
      </c>
      <c r="C121" s="124">
        <f t="shared" si="25"/>
        <v>80</v>
      </c>
      <c r="D121" s="124">
        <f t="shared" si="26"/>
        <v>40</v>
      </c>
      <c r="E121" s="124">
        <f t="shared" si="27"/>
        <v>40</v>
      </c>
      <c r="F121" s="147"/>
      <c r="G121" s="139">
        <v>40</v>
      </c>
      <c r="H121" s="139"/>
      <c r="I121" s="139"/>
      <c r="J121" s="124">
        <f t="shared" ref="J121:J131" si="36">SUM(K121++L121)</f>
        <v>40</v>
      </c>
      <c r="K121" s="147">
        <v>30</v>
      </c>
      <c r="L121" s="139">
        <v>10</v>
      </c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</row>
    <row r="122" spans="1:29" s="99" customFormat="1" ht="12.75">
      <c r="A122" s="138" t="s">
        <v>158</v>
      </c>
      <c r="B122" s="130">
        <v>1012002</v>
      </c>
      <c r="C122" s="124">
        <f t="shared" si="25"/>
        <v>60</v>
      </c>
      <c r="D122" s="124">
        <f t="shared" si="26"/>
        <v>40</v>
      </c>
      <c r="E122" s="124">
        <f t="shared" si="27"/>
        <v>0</v>
      </c>
      <c r="F122" s="147"/>
      <c r="G122" s="139"/>
      <c r="H122" s="139"/>
      <c r="I122" s="139">
        <v>40</v>
      </c>
      <c r="J122" s="124">
        <f t="shared" si="36"/>
        <v>20</v>
      </c>
      <c r="K122" s="147">
        <v>10</v>
      </c>
      <c r="L122" s="139">
        <v>10</v>
      </c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</row>
    <row r="123" spans="1:29" s="99" customFormat="1" ht="12.75">
      <c r="A123" s="138" t="s">
        <v>156</v>
      </c>
      <c r="B123" s="130">
        <v>1012003</v>
      </c>
      <c r="C123" s="124">
        <f t="shared" si="25"/>
        <v>70</v>
      </c>
      <c r="D123" s="124">
        <f t="shared" si="26"/>
        <v>40</v>
      </c>
      <c r="E123" s="124">
        <f t="shared" si="27"/>
        <v>40</v>
      </c>
      <c r="F123" s="147"/>
      <c r="G123" s="139">
        <v>40</v>
      </c>
      <c r="H123" s="139"/>
      <c r="I123" s="139"/>
      <c r="J123" s="124">
        <f>SUM(K123:L123)</f>
        <v>30</v>
      </c>
      <c r="K123" s="147">
        <v>30</v>
      </c>
      <c r="L123" s="139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</row>
    <row r="124" spans="1:29" s="109" customFormat="1" ht="9" customHeight="1">
      <c r="A124" s="138"/>
      <c r="B124" s="130"/>
      <c r="C124" s="124"/>
      <c r="D124" s="124"/>
      <c r="E124" s="124"/>
      <c r="F124" s="132"/>
      <c r="G124" s="132"/>
      <c r="H124" s="132"/>
      <c r="I124" s="132"/>
      <c r="J124" s="124"/>
      <c r="K124" s="132"/>
      <c r="L124" s="132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</row>
    <row r="125" spans="1:29" s="99" customFormat="1" ht="25.5">
      <c r="A125" s="129" t="s">
        <v>194</v>
      </c>
      <c r="B125" s="145">
        <v>1013</v>
      </c>
      <c r="C125" s="126">
        <f>SUM(C126:C128)</f>
        <v>810</v>
      </c>
      <c r="D125" s="126">
        <f t="shared" ref="D125:L125" si="37">SUM(D126:D128)</f>
        <v>470</v>
      </c>
      <c r="E125" s="126">
        <f t="shared" si="37"/>
        <v>380</v>
      </c>
      <c r="F125" s="126"/>
      <c r="G125" s="126">
        <f t="shared" si="37"/>
        <v>380</v>
      </c>
      <c r="H125" s="126"/>
      <c r="I125" s="126">
        <f t="shared" si="37"/>
        <v>90</v>
      </c>
      <c r="J125" s="126">
        <f t="shared" si="37"/>
        <v>340</v>
      </c>
      <c r="K125" s="126">
        <f t="shared" si="37"/>
        <v>300</v>
      </c>
      <c r="L125" s="126">
        <f t="shared" si="37"/>
        <v>40</v>
      </c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</row>
    <row r="126" spans="1:29" s="99" customFormat="1" ht="12.75">
      <c r="A126" s="138" t="s">
        <v>160</v>
      </c>
      <c r="B126" s="130">
        <v>1013001</v>
      </c>
      <c r="C126" s="124">
        <f t="shared" si="25"/>
        <v>50</v>
      </c>
      <c r="D126" s="124">
        <f t="shared" si="26"/>
        <v>30</v>
      </c>
      <c r="E126" s="124"/>
      <c r="F126" s="147"/>
      <c r="G126" s="139"/>
      <c r="H126" s="139"/>
      <c r="I126" s="139">
        <v>30</v>
      </c>
      <c r="J126" s="124">
        <f t="shared" si="36"/>
        <v>20</v>
      </c>
      <c r="K126" s="147"/>
      <c r="L126" s="139">
        <v>20</v>
      </c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</row>
    <row r="127" spans="1:29" s="99" customFormat="1" ht="12.75">
      <c r="A127" s="138" t="s">
        <v>161</v>
      </c>
      <c r="B127" s="130">
        <v>1013002</v>
      </c>
      <c r="C127" s="124">
        <f t="shared" si="25"/>
        <v>710</v>
      </c>
      <c r="D127" s="124">
        <f t="shared" si="26"/>
        <v>410</v>
      </c>
      <c r="E127" s="124">
        <f t="shared" si="27"/>
        <v>380</v>
      </c>
      <c r="F127" s="147"/>
      <c r="G127" s="139">
        <v>380</v>
      </c>
      <c r="H127" s="139"/>
      <c r="I127" s="139">
        <v>30</v>
      </c>
      <c r="J127" s="124">
        <f t="shared" si="36"/>
        <v>300</v>
      </c>
      <c r="K127" s="147">
        <v>300</v>
      </c>
      <c r="L127" s="139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</row>
    <row r="128" spans="1:29" s="99" customFormat="1" ht="12.75">
      <c r="A128" s="138" t="s">
        <v>205</v>
      </c>
      <c r="B128" s="130">
        <v>1013004</v>
      </c>
      <c r="C128" s="124">
        <f t="shared" si="25"/>
        <v>50</v>
      </c>
      <c r="D128" s="124">
        <f t="shared" si="26"/>
        <v>30</v>
      </c>
      <c r="E128" s="124"/>
      <c r="F128" s="147"/>
      <c r="G128" s="139"/>
      <c r="H128" s="139"/>
      <c r="I128" s="139">
        <v>30</v>
      </c>
      <c r="J128" s="124">
        <f t="shared" si="36"/>
        <v>20</v>
      </c>
      <c r="K128" s="147"/>
      <c r="L128" s="139">
        <v>20</v>
      </c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</row>
    <row r="129" spans="1:29" s="99" customFormat="1" ht="7.5" customHeight="1">
      <c r="A129" s="138"/>
      <c r="B129" s="130"/>
      <c r="C129" s="124"/>
      <c r="D129" s="124"/>
      <c r="E129" s="124"/>
      <c r="F129" s="139"/>
      <c r="G129" s="139"/>
      <c r="H129" s="139"/>
      <c r="I129" s="139"/>
      <c r="J129" s="124"/>
      <c r="K129" s="139"/>
      <c r="L129" s="139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</row>
    <row r="130" spans="1:29" s="99" customFormat="1" ht="12.75">
      <c r="A130" s="149" t="s">
        <v>163</v>
      </c>
      <c r="B130" s="145">
        <v>1015</v>
      </c>
      <c r="C130" s="126">
        <f>SUM(C131)</f>
        <v>50</v>
      </c>
      <c r="D130" s="126">
        <f t="shared" ref="D130:K130" si="38">SUM(D131)</f>
        <v>30</v>
      </c>
      <c r="E130" s="126">
        <f t="shared" si="38"/>
        <v>30</v>
      </c>
      <c r="F130" s="126"/>
      <c r="G130" s="126">
        <f t="shared" si="38"/>
        <v>30</v>
      </c>
      <c r="H130" s="126"/>
      <c r="I130" s="126"/>
      <c r="J130" s="126">
        <f t="shared" si="38"/>
        <v>20</v>
      </c>
      <c r="K130" s="126">
        <f t="shared" si="38"/>
        <v>20</v>
      </c>
      <c r="L130" s="144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</row>
    <row r="131" spans="1:29" s="99" customFormat="1" ht="12.75">
      <c r="A131" s="148" t="s">
        <v>164</v>
      </c>
      <c r="B131" s="130">
        <v>1015001</v>
      </c>
      <c r="C131" s="124">
        <f t="shared" si="25"/>
        <v>50</v>
      </c>
      <c r="D131" s="124">
        <f t="shared" si="26"/>
        <v>30</v>
      </c>
      <c r="E131" s="124">
        <f t="shared" si="27"/>
        <v>30</v>
      </c>
      <c r="F131" s="147"/>
      <c r="G131" s="139">
        <v>30</v>
      </c>
      <c r="H131" s="139"/>
      <c r="I131" s="139"/>
      <c r="J131" s="124">
        <f t="shared" si="36"/>
        <v>20</v>
      </c>
      <c r="K131" s="147">
        <v>20</v>
      </c>
      <c r="L131" s="139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</row>
    <row r="132" spans="1:29" s="99" customFormat="1" ht="9" customHeight="1">
      <c r="A132" s="138"/>
      <c r="B132" s="130"/>
      <c r="C132" s="124"/>
      <c r="D132" s="124"/>
      <c r="E132" s="124"/>
      <c r="F132" s="139"/>
      <c r="G132" s="139"/>
      <c r="H132" s="139"/>
      <c r="I132" s="139"/>
      <c r="J132" s="124"/>
      <c r="K132" s="139"/>
      <c r="L132" s="139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</row>
    <row r="133" spans="1:29" s="99" customFormat="1" ht="12.75">
      <c r="A133" s="129" t="s">
        <v>165</v>
      </c>
      <c r="B133" s="145">
        <v>1041</v>
      </c>
      <c r="C133" s="126">
        <f>SUM(C134:C136)</f>
        <v>365</v>
      </c>
      <c r="D133" s="126">
        <f t="shared" ref="D133:H133" si="39">SUM(D134:D136)</f>
        <v>365</v>
      </c>
      <c r="E133" s="126">
        <f t="shared" si="39"/>
        <v>365</v>
      </c>
      <c r="F133" s="126"/>
      <c r="G133" s="126">
        <f t="shared" si="39"/>
        <v>210</v>
      </c>
      <c r="H133" s="126">
        <f t="shared" si="39"/>
        <v>155</v>
      </c>
      <c r="I133" s="126"/>
      <c r="J133" s="126"/>
      <c r="K133" s="144"/>
      <c r="L133" s="144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</row>
    <row r="134" spans="1:29" s="99" customFormat="1" ht="12.75">
      <c r="A134" s="138" t="s">
        <v>166</v>
      </c>
      <c r="B134" s="130">
        <v>1041004</v>
      </c>
      <c r="C134" s="124">
        <f t="shared" si="25"/>
        <v>150</v>
      </c>
      <c r="D134" s="124">
        <f t="shared" si="26"/>
        <v>150</v>
      </c>
      <c r="E134" s="124">
        <f t="shared" si="27"/>
        <v>150</v>
      </c>
      <c r="F134" s="147"/>
      <c r="G134" s="139"/>
      <c r="H134" s="139">
        <v>150</v>
      </c>
      <c r="I134" s="139"/>
      <c r="J134" s="124"/>
      <c r="K134" s="132"/>
      <c r="L134" s="139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</row>
    <row r="135" spans="1:29" s="99" customFormat="1" ht="30" customHeight="1">
      <c r="A135" s="138" t="s">
        <v>167</v>
      </c>
      <c r="B135" s="130">
        <v>1041017</v>
      </c>
      <c r="C135" s="124">
        <f t="shared" si="25"/>
        <v>5</v>
      </c>
      <c r="D135" s="124">
        <f t="shared" si="26"/>
        <v>5</v>
      </c>
      <c r="E135" s="124">
        <f t="shared" si="27"/>
        <v>5</v>
      </c>
      <c r="F135" s="147"/>
      <c r="G135" s="139"/>
      <c r="H135" s="139">
        <v>5</v>
      </c>
      <c r="I135" s="139"/>
      <c r="J135" s="124"/>
      <c r="K135" s="132"/>
      <c r="L135" s="139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</row>
    <row r="136" spans="1:29" s="99" customFormat="1" ht="12.75">
      <c r="A136" s="138" t="s">
        <v>168</v>
      </c>
      <c r="B136" s="130">
        <v>1041018</v>
      </c>
      <c r="C136" s="124">
        <f t="shared" si="25"/>
        <v>210</v>
      </c>
      <c r="D136" s="124">
        <f t="shared" si="26"/>
        <v>210</v>
      </c>
      <c r="E136" s="124">
        <f t="shared" si="27"/>
        <v>210</v>
      </c>
      <c r="F136" s="147"/>
      <c r="G136" s="139">
        <v>210</v>
      </c>
      <c r="H136" s="139"/>
      <c r="I136" s="139"/>
      <c r="J136" s="124"/>
      <c r="K136" s="132"/>
      <c r="L136" s="139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</row>
    <row r="137" spans="1:29" s="99" customFormat="1" ht="9.75" customHeight="1">
      <c r="A137" s="138"/>
      <c r="B137" s="130"/>
      <c r="C137" s="124"/>
      <c r="D137" s="124"/>
      <c r="E137" s="124"/>
      <c r="F137" s="139"/>
      <c r="G137" s="139"/>
      <c r="H137" s="139"/>
      <c r="I137" s="139"/>
      <c r="J137" s="124"/>
      <c r="K137" s="139"/>
      <c r="L137" s="139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</row>
    <row r="138" spans="1:29" s="99" customFormat="1" ht="12.75">
      <c r="A138" s="129" t="s">
        <v>169</v>
      </c>
      <c r="B138" s="130"/>
      <c r="C138" s="126">
        <f t="shared" ref="C138:F138" si="40">SUM(C139:C155)</f>
        <v>2185</v>
      </c>
      <c r="D138" s="126">
        <f t="shared" si="40"/>
        <v>2185</v>
      </c>
      <c r="E138" s="126">
        <f t="shared" si="40"/>
        <v>2185</v>
      </c>
      <c r="F138" s="126">
        <f t="shared" si="40"/>
        <v>2185</v>
      </c>
      <c r="G138" s="126"/>
      <c r="H138" s="126"/>
      <c r="I138" s="126"/>
      <c r="J138" s="124"/>
      <c r="K138" s="132"/>
      <c r="L138" s="139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</row>
    <row r="139" spans="1:29" s="99" customFormat="1" ht="39.75" customHeight="1">
      <c r="A139" s="148" t="s">
        <v>170</v>
      </c>
      <c r="B139" s="130" t="s">
        <v>15</v>
      </c>
      <c r="C139" s="124">
        <f t="shared" si="25"/>
        <v>285</v>
      </c>
      <c r="D139" s="124">
        <f t="shared" si="26"/>
        <v>285</v>
      </c>
      <c r="E139" s="124">
        <f t="shared" si="27"/>
        <v>285</v>
      </c>
      <c r="F139" s="139">
        <v>285</v>
      </c>
      <c r="G139" s="139"/>
      <c r="H139" s="139"/>
      <c r="I139" s="139"/>
      <c r="J139" s="124"/>
      <c r="K139" s="132"/>
      <c r="L139" s="139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</row>
    <row r="140" spans="1:29" s="99" customFormat="1" ht="30" customHeight="1">
      <c r="A140" s="148" t="s">
        <v>206</v>
      </c>
      <c r="B140" s="130" t="s">
        <v>16</v>
      </c>
      <c r="C140" s="124">
        <f t="shared" si="25"/>
        <v>380</v>
      </c>
      <c r="D140" s="124">
        <f t="shared" si="26"/>
        <v>380</v>
      </c>
      <c r="E140" s="124">
        <f t="shared" si="27"/>
        <v>380</v>
      </c>
      <c r="F140" s="139">
        <v>380</v>
      </c>
      <c r="G140" s="139"/>
      <c r="H140" s="139"/>
      <c r="I140" s="139"/>
      <c r="J140" s="124"/>
      <c r="K140" s="132"/>
      <c r="L140" s="139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</row>
    <row r="141" spans="1:29" s="99" customFormat="1" ht="27" customHeight="1">
      <c r="A141" s="148" t="s">
        <v>207</v>
      </c>
      <c r="B141" s="130" t="s">
        <v>17</v>
      </c>
      <c r="C141" s="124">
        <f t="shared" si="25"/>
        <v>175</v>
      </c>
      <c r="D141" s="124">
        <f t="shared" si="26"/>
        <v>175</v>
      </c>
      <c r="E141" s="124">
        <f t="shared" si="27"/>
        <v>175</v>
      </c>
      <c r="F141" s="139">
        <v>175</v>
      </c>
      <c r="G141" s="139"/>
      <c r="H141" s="139"/>
      <c r="I141" s="139"/>
      <c r="J141" s="124"/>
      <c r="K141" s="132"/>
      <c r="L141" s="139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</row>
    <row r="142" spans="1:29" s="99" customFormat="1" ht="26.25" customHeight="1">
      <c r="A142" s="148" t="s">
        <v>171</v>
      </c>
      <c r="B142" s="130" t="s">
        <v>18</v>
      </c>
      <c r="C142" s="124">
        <f t="shared" si="25"/>
        <v>55</v>
      </c>
      <c r="D142" s="124">
        <f t="shared" si="26"/>
        <v>55</v>
      </c>
      <c r="E142" s="124">
        <f t="shared" si="27"/>
        <v>55</v>
      </c>
      <c r="F142" s="139">
        <v>55</v>
      </c>
      <c r="G142" s="139"/>
      <c r="H142" s="139"/>
      <c r="I142" s="139"/>
      <c r="J142" s="124"/>
      <c r="K142" s="132"/>
      <c r="L142" s="139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</row>
    <row r="143" spans="1:29" s="99" customFormat="1" ht="27" customHeight="1">
      <c r="A143" s="148" t="s">
        <v>195</v>
      </c>
      <c r="B143" s="130" t="s">
        <v>19</v>
      </c>
      <c r="C143" s="124">
        <f t="shared" si="25"/>
        <v>275</v>
      </c>
      <c r="D143" s="124">
        <f t="shared" si="26"/>
        <v>275</v>
      </c>
      <c r="E143" s="124">
        <f t="shared" si="27"/>
        <v>275</v>
      </c>
      <c r="F143" s="139">
        <v>275</v>
      </c>
      <c r="G143" s="139"/>
      <c r="H143" s="139"/>
      <c r="I143" s="139"/>
      <c r="J143" s="124"/>
      <c r="K143" s="132"/>
      <c r="L143" s="139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</row>
    <row r="144" spans="1:29" s="99" customFormat="1" ht="30" customHeight="1">
      <c r="A144" s="148" t="s">
        <v>172</v>
      </c>
      <c r="B144" s="130" t="s">
        <v>20</v>
      </c>
      <c r="C144" s="124">
        <f t="shared" si="25"/>
        <v>75</v>
      </c>
      <c r="D144" s="124">
        <f t="shared" si="26"/>
        <v>75</v>
      </c>
      <c r="E144" s="124">
        <f t="shared" si="27"/>
        <v>75</v>
      </c>
      <c r="F144" s="139">
        <v>75</v>
      </c>
      <c r="G144" s="139"/>
      <c r="H144" s="139"/>
      <c r="I144" s="139"/>
      <c r="J144" s="124"/>
      <c r="K144" s="132"/>
      <c r="L144" s="139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</row>
    <row r="145" spans="1:29" s="99" customFormat="1" ht="30" customHeight="1">
      <c r="A145" s="148" t="s">
        <v>173</v>
      </c>
      <c r="B145" s="130" t="s">
        <v>21</v>
      </c>
      <c r="C145" s="124">
        <f t="shared" si="25"/>
        <v>25</v>
      </c>
      <c r="D145" s="124">
        <f t="shared" si="26"/>
        <v>25</v>
      </c>
      <c r="E145" s="124">
        <f t="shared" si="27"/>
        <v>25</v>
      </c>
      <c r="F145" s="139">
        <v>25</v>
      </c>
      <c r="G145" s="139"/>
      <c r="H145" s="139"/>
      <c r="I145" s="139"/>
      <c r="J145" s="124"/>
      <c r="K145" s="132"/>
      <c r="L145" s="139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</row>
    <row r="146" spans="1:29" s="99" customFormat="1" ht="27" customHeight="1">
      <c r="A146" s="148" t="s">
        <v>208</v>
      </c>
      <c r="B146" s="130" t="s">
        <v>22</v>
      </c>
      <c r="C146" s="124">
        <f t="shared" si="25"/>
        <v>100</v>
      </c>
      <c r="D146" s="124">
        <f t="shared" si="26"/>
        <v>100</v>
      </c>
      <c r="E146" s="124">
        <f t="shared" si="27"/>
        <v>100</v>
      </c>
      <c r="F146" s="139">
        <v>100</v>
      </c>
      <c r="G146" s="139"/>
      <c r="H146" s="139"/>
      <c r="I146" s="139"/>
      <c r="J146" s="124"/>
      <c r="K146" s="132"/>
      <c r="L146" s="139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</row>
    <row r="147" spans="1:29" s="99" customFormat="1" ht="30.75" customHeight="1">
      <c r="A147" s="148" t="s">
        <v>174</v>
      </c>
      <c r="B147" s="130" t="s">
        <v>23</v>
      </c>
      <c r="C147" s="124">
        <f t="shared" si="25"/>
        <v>135</v>
      </c>
      <c r="D147" s="124">
        <f t="shared" si="26"/>
        <v>135</v>
      </c>
      <c r="E147" s="124">
        <f t="shared" si="27"/>
        <v>135</v>
      </c>
      <c r="F147" s="139">
        <v>135</v>
      </c>
      <c r="G147" s="139"/>
      <c r="H147" s="139"/>
      <c r="I147" s="139"/>
      <c r="J147" s="124"/>
      <c r="K147" s="132"/>
      <c r="L147" s="139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</row>
    <row r="148" spans="1:29" s="99" customFormat="1" ht="27.75" customHeight="1">
      <c r="A148" s="148" t="s">
        <v>175</v>
      </c>
      <c r="B148" s="130" t="s">
        <v>24</v>
      </c>
      <c r="C148" s="124">
        <f t="shared" si="25"/>
        <v>75</v>
      </c>
      <c r="D148" s="124">
        <f t="shared" si="26"/>
        <v>75</v>
      </c>
      <c r="E148" s="124">
        <f t="shared" si="27"/>
        <v>75</v>
      </c>
      <c r="F148" s="139">
        <v>75</v>
      </c>
      <c r="G148" s="139"/>
      <c r="H148" s="139"/>
      <c r="I148" s="139"/>
      <c r="J148" s="124"/>
      <c r="K148" s="132"/>
      <c r="L148" s="139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</row>
    <row r="149" spans="1:29" s="99" customFormat="1" ht="43.5" customHeight="1">
      <c r="A149" s="138" t="s">
        <v>196</v>
      </c>
      <c r="B149" s="130" t="s">
        <v>62</v>
      </c>
      <c r="C149" s="124">
        <f>SUM(D149+J149)</f>
        <v>30</v>
      </c>
      <c r="D149" s="124">
        <f>SUM(E149+I149)</f>
        <v>30</v>
      </c>
      <c r="E149" s="124">
        <f>SUM(F149+G149+H149)</f>
        <v>30</v>
      </c>
      <c r="F149" s="139">
        <v>30</v>
      </c>
      <c r="G149" s="139"/>
      <c r="H149" s="139"/>
      <c r="I149" s="139"/>
      <c r="J149" s="124"/>
      <c r="K149" s="132"/>
      <c r="L149" s="139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</row>
    <row r="150" spans="1:29" s="99" customFormat="1" ht="28.5" customHeight="1">
      <c r="A150" s="148" t="s">
        <v>176</v>
      </c>
      <c r="B150" s="130" t="s">
        <v>25</v>
      </c>
      <c r="C150" s="124">
        <f t="shared" si="25"/>
        <v>75</v>
      </c>
      <c r="D150" s="124">
        <f t="shared" si="26"/>
        <v>75</v>
      </c>
      <c r="E150" s="124">
        <f t="shared" si="27"/>
        <v>75</v>
      </c>
      <c r="F150" s="139">
        <v>75</v>
      </c>
      <c r="G150" s="139"/>
      <c r="H150" s="139"/>
      <c r="I150" s="139"/>
      <c r="J150" s="124"/>
      <c r="K150" s="132"/>
      <c r="L150" s="139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</row>
    <row r="151" spans="1:29" s="99" customFormat="1" ht="30" customHeight="1">
      <c r="A151" s="138" t="s">
        <v>209</v>
      </c>
      <c r="B151" s="130" t="s">
        <v>26</v>
      </c>
      <c r="C151" s="124">
        <f t="shared" si="25"/>
        <v>200</v>
      </c>
      <c r="D151" s="124">
        <f t="shared" si="26"/>
        <v>200</v>
      </c>
      <c r="E151" s="124">
        <f t="shared" si="27"/>
        <v>200</v>
      </c>
      <c r="F151" s="139">
        <v>200</v>
      </c>
      <c r="G151" s="139"/>
      <c r="H151" s="139"/>
      <c r="I151" s="139"/>
      <c r="J151" s="124"/>
      <c r="K151" s="132"/>
      <c r="L151" s="139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</row>
    <row r="152" spans="1:29" s="99" customFormat="1" ht="29.25" customHeight="1">
      <c r="A152" s="148" t="s">
        <v>197</v>
      </c>
      <c r="B152" s="130" t="s">
        <v>27</v>
      </c>
      <c r="C152" s="124">
        <f t="shared" si="25"/>
        <v>75</v>
      </c>
      <c r="D152" s="124">
        <f t="shared" si="26"/>
        <v>75</v>
      </c>
      <c r="E152" s="124">
        <f t="shared" si="27"/>
        <v>75</v>
      </c>
      <c r="F152" s="139">
        <v>75</v>
      </c>
      <c r="G152" s="139"/>
      <c r="H152" s="139"/>
      <c r="I152" s="139"/>
      <c r="J152" s="124"/>
      <c r="K152" s="139"/>
      <c r="L152" s="139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</row>
    <row r="153" spans="1:29" s="99" customFormat="1" ht="27.75" customHeight="1">
      <c r="A153" s="148" t="s">
        <v>177</v>
      </c>
      <c r="B153" s="130" t="s">
        <v>28</v>
      </c>
      <c r="C153" s="124">
        <f t="shared" si="25"/>
        <v>50</v>
      </c>
      <c r="D153" s="124">
        <f t="shared" si="26"/>
        <v>50</v>
      </c>
      <c r="E153" s="124">
        <f t="shared" si="27"/>
        <v>50</v>
      </c>
      <c r="F153" s="139">
        <v>50</v>
      </c>
      <c r="G153" s="139"/>
      <c r="H153" s="139"/>
      <c r="I153" s="139"/>
      <c r="J153" s="124"/>
      <c r="K153" s="139"/>
      <c r="L153" s="139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</row>
    <row r="154" spans="1:29" s="99" customFormat="1" ht="27" customHeight="1">
      <c r="A154" s="148" t="s">
        <v>178</v>
      </c>
      <c r="B154" s="130" t="s">
        <v>29</v>
      </c>
      <c r="C154" s="124">
        <f t="shared" si="25"/>
        <v>25</v>
      </c>
      <c r="D154" s="124">
        <f t="shared" si="26"/>
        <v>25</v>
      </c>
      <c r="E154" s="124">
        <f t="shared" si="27"/>
        <v>25</v>
      </c>
      <c r="F154" s="139">
        <v>25</v>
      </c>
      <c r="G154" s="139"/>
      <c r="H154" s="139"/>
      <c r="I154" s="139"/>
      <c r="J154" s="124"/>
      <c r="K154" s="139"/>
      <c r="L154" s="139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</row>
    <row r="155" spans="1:29" s="99" customFormat="1" ht="28.5" customHeight="1">
      <c r="A155" s="148" t="s">
        <v>179</v>
      </c>
      <c r="B155" s="130" t="s">
        <v>30</v>
      </c>
      <c r="C155" s="124">
        <f t="shared" si="25"/>
        <v>150</v>
      </c>
      <c r="D155" s="124">
        <f t="shared" si="26"/>
        <v>150</v>
      </c>
      <c r="E155" s="124">
        <f t="shared" si="27"/>
        <v>150</v>
      </c>
      <c r="F155" s="139">
        <v>150</v>
      </c>
      <c r="G155" s="139"/>
      <c r="H155" s="139"/>
      <c r="I155" s="139"/>
      <c r="J155" s="124"/>
      <c r="K155" s="139"/>
      <c r="L155" s="139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</row>
    <row r="156" spans="1:29" s="98" customFormat="1" ht="12.75">
      <c r="A156" s="153"/>
      <c r="B156" s="143"/>
      <c r="C156" s="124"/>
      <c r="D156" s="124"/>
      <c r="E156" s="124"/>
      <c r="F156" s="153"/>
      <c r="G156" s="153"/>
      <c r="H156" s="153"/>
      <c r="I156" s="153"/>
      <c r="J156" s="153"/>
      <c r="K156" s="153"/>
      <c r="L156" s="153"/>
    </row>
    <row r="157" spans="1:29" s="114" customFormat="1" ht="18" customHeight="1">
      <c r="A157" s="129" t="s">
        <v>186</v>
      </c>
      <c r="B157" s="130"/>
      <c r="C157" s="126">
        <f>SUM(C158+C164+C167+C172)</f>
        <v>125</v>
      </c>
      <c r="D157" s="124"/>
      <c r="E157" s="124"/>
      <c r="F157" s="131"/>
      <c r="G157" s="131"/>
      <c r="H157" s="131"/>
      <c r="I157" s="131"/>
      <c r="J157" s="126">
        <f>SUM(J158+J164+J167+J172)</f>
        <v>125</v>
      </c>
      <c r="K157" s="126">
        <f>SUM(K158+K164+K167+K172)</f>
        <v>125</v>
      </c>
      <c r="L157" s="131"/>
      <c r="M157" s="110"/>
      <c r="N157" s="112"/>
      <c r="O157" s="113"/>
      <c r="P157" s="113"/>
    </row>
    <row r="158" spans="1:29" s="114" customFormat="1" ht="12.75">
      <c r="A158" s="129" t="s">
        <v>79</v>
      </c>
      <c r="B158" s="145">
        <v>416</v>
      </c>
      <c r="C158" s="144">
        <f>SUM(C159:C162)</f>
        <v>50</v>
      </c>
      <c r="D158" s="144"/>
      <c r="E158" s="144"/>
      <c r="F158" s="144"/>
      <c r="G158" s="144"/>
      <c r="H158" s="144"/>
      <c r="I158" s="144"/>
      <c r="J158" s="144">
        <f t="shared" ref="J158:K158" si="41">SUM(J159:J162)</f>
        <v>50</v>
      </c>
      <c r="K158" s="144">
        <f t="shared" si="41"/>
        <v>50</v>
      </c>
      <c r="L158" s="144"/>
      <c r="M158" s="110"/>
      <c r="N158" s="112"/>
      <c r="O158" s="113"/>
      <c r="P158" s="113"/>
    </row>
    <row r="159" spans="1:29" s="114" customFormat="1" ht="12.75">
      <c r="A159" s="138" t="s">
        <v>80</v>
      </c>
      <c r="B159" s="130">
        <v>416002</v>
      </c>
      <c r="C159" s="124">
        <f t="shared" ref="C159:C162" si="42">SUM(D159+J159)</f>
        <v>15</v>
      </c>
      <c r="D159" s="124"/>
      <c r="E159" s="124"/>
      <c r="F159" s="131"/>
      <c r="G159" s="131"/>
      <c r="H159" s="131"/>
      <c r="I159" s="131"/>
      <c r="J159" s="124">
        <f t="shared" ref="J159:J162" si="43">SUM(K159++L159)</f>
        <v>15</v>
      </c>
      <c r="K159" s="124">
        <v>15</v>
      </c>
      <c r="L159" s="131"/>
      <c r="M159" s="115"/>
      <c r="N159" s="112"/>
      <c r="O159" s="113"/>
      <c r="P159" s="113"/>
    </row>
    <row r="160" spans="1:29" s="114" customFormat="1" ht="12.75">
      <c r="A160" s="138" t="s">
        <v>81</v>
      </c>
      <c r="B160" s="130">
        <v>416003</v>
      </c>
      <c r="C160" s="124">
        <f t="shared" si="42"/>
        <v>15</v>
      </c>
      <c r="D160" s="124"/>
      <c r="E160" s="124"/>
      <c r="F160" s="131"/>
      <c r="G160" s="131"/>
      <c r="H160" s="131"/>
      <c r="I160" s="131"/>
      <c r="J160" s="124">
        <f t="shared" si="43"/>
        <v>15</v>
      </c>
      <c r="K160" s="124">
        <v>15</v>
      </c>
      <c r="L160" s="131"/>
      <c r="M160" s="115"/>
      <c r="N160" s="112"/>
      <c r="O160" s="113"/>
      <c r="P160" s="113"/>
    </row>
    <row r="161" spans="1:29" s="114" customFormat="1" ht="12.75">
      <c r="A161" s="138" t="s">
        <v>180</v>
      </c>
      <c r="B161" s="130">
        <v>416004</v>
      </c>
      <c r="C161" s="124">
        <f t="shared" si="42"/>
        <v>10</v>
      </c>
      <c r="D161" s="124"/>
      <c r="E161" s="124"/>
      <c r="F161" s="131"/>
      <c r="G161" s="131"/>
      <c r="H161" s="131"/>
      <c r="I161" s="131"/>
      <c r="J161" s="124">
        <f t="shared" si="43"/>
        <v>10</v>
      </c>
      <c r="K161" s="124">
        <v>10</v>
      </c>
      <c r="L161" s="131"/>
      <c r="M161" s="115"/>
      <c r="N161" s="112"/>
      <c r="O161" s="113"/>
      <c r="P161" s="113"/>
    </row>
    <row r="162" spans="1:29" s="114" customFormat="1" ht="12.75">
      <c r="A162" s="138" t="s">
        <v>181</v>
      </c>
      <c r="B162" s="130">
        <v>416005</v>
      </c>
      <c r="C162" s="124">
        <f t="shared" si="42"/>
        <v>10</v>
      </c>
      <c r="D162" s="124"/>
      <c r="E162" s="124"/>
      <c r="F162" s="131"/>
      <c r="G162" s="131"/>
      <c r="H162" s="131"/>
      <c r="I162" s="131"/>
      <c r="J162" s="124">
        <f t="shared" si="43"/>
        <v>10</v>
      </c>
      <c r="K162" s="124">
        <v>10</v>
      </c>
      <c r="L162" s="131"/>
      <c r="M162" s="115"/>
      <c r="N162" s="112"/>
      <c r="O162" s="113"/>
      <c r="P162" s="113"/>
    </row>
    <row r="163" spans="1:29" s="114" customFormat="1" ht="12.75">
      <c r="A163" s="138"/>
      <c r="B163" s="130"/>
      <c r="C163" s="124"/>
      <c r="D163" s="124"/>
      <c r="E163" s="124"/>
      <c r="F163" s="131"/>
      <c r="G163" s="131"/>
      <c r="H163" s="131"/>
      <c r="I163" s="131"/>
      <c r="J163" s="124"/>
      <c r="K163" s="124"/>
      <c r="L163" s="131"/>
      <c r="M163" s="115"/>
      <c r="N163" s="112"/>
      <c r="O163" s="113"/>
      <c r="P163" s="113"/>
    </row>
    <row r="164" spans="1:29" s="105" customFormat="1" ht="12.75">
      <c r="A164" s="149" t="s">
        <v>182</v>
      </c>
      <c r="B164" s="145">
        <v>714</v>
      </c>
      <c r="C164" s="144">
        <f>SUM(C165)</f>
        <v>15</v>
      </c>
      <c r="D164" s="144"/>
      <c r="E164" s="144"/>
      <c r="F164" s="144"/>
      <c r="G164" s="144"/>
      <c r="H164" s="144"/>
      <c r="I164" s="144"/>
      <c r="J164" s="144">
        <f>SUM(J165)</f>
        <v>15</v>
      </c>
      <c r="K164" s="144">
        <f>SUM(K165)</f>
        <v>15</v>
      </c>
      <c r="L164" s="144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</row>
    <row r="165" spans="1:29" s="99" customFormat="1" ht="12.75">
      <c r="A165" s="138" t="s">
        <v>94</v>
      </c>
      <c r="B165" s="130">
        <v>714019</v>
      </c>
      <c r="C165" s="124">
        <f t="shared" ref="C165" si="44">SUM(D165+J165)</f>
        <v>15</v>
      </c>
      <c r="D165" s="124"/>
      <c r="E165" s="124"/>
      <c r="F165" s="147"/>
      <c r="G165" s="139"/>
      <c r="H165" s="139"/>
      <c r="I165" s="139"/>
      <c r="J165" s="124">
        <f t="shared" ref="J165" si="45">SUM(K165++L165)</f>
        <v>15</v>
      </c>
      <c r="K165" s="154">
        <v>15</v>
      </c>
      <c r="L165" s="139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</row>
    <row r="166" spans="1:29" s="114" customFormat="1" ht="12.75">
      <c r="A166" s="132"/>
      <c r="B166" s="133"/>
      <c r="C166" s="124"/>
      <c r="D166" s="134"/>
      <c r="E166" s="134"/>
      <c r="F166" s="134"/>
      <c r="G166" s="134"/>
      <c r="H166" s="134"/>
      <c r="I166" s="134"/>
      <c r="J166" s="134"/>
      <c r="K166" s="124"/>
      <c r="L166" s="124"/>
      <c r="M166" s="97"/>
      <c r="N166" s="97"/>
    </row>
    <row r="167" spans="1:29" s="99" customFormat="1" ht="25.5">
      <c r="A167" s="129" t="s">
        <v>159</v>
      </c>
      <c r="B167" s="145">
        <v>1013</v>
      </c>
      <c r="C167" s="126">
        <f>SUM(C168:C170)</f>
        <v>45</v>
      </c>
      <c r="D167" s="126"/>
      <c r="E167" s="126"/>
      <c r="F167" s="126"/>
      <c r="G167" s="126"/>
      <c r="H167" s="126"/>
      <c r="I167" s="126"/>
      <c r="J167" s="126">
        <f t="shared" ref="J167" si="46">SUM(J168:J170)</f>
        <v>45</v>
      </c>
      <c r="K167" s="126">
        <f t="shared" ref="K167" si="47">SUM(K168:K170)</f>
        <v>45</v>
      </c>
      <c r="L167" s="126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</row>
    <row r="168" spans="1:29" s="99" customFormat="1" ht="12.75">
      <c r="A168" s="138" t="s">
        <v>160</v>
      </c>
      <c r="B168" s="130">
        <v>1013001</v>
      </c>
      <c r="C168" s="124">
        <f t="shared" ref="C168:C170" si="48">SUM(D168+J168)</f>
        <v>15</v>
      </c>
      <c r="D168" s="124"/>
      <c r="E168" s="124"/>
      <c r="F168" s="147"/>
      <c r="G168" s="139"/>
      <c r="H168" s="139"/>
      <c r="I168" s="139"/>
      <c r="J168" s="124">
        <f t="shared" ref="J168:J170" si="49">SUM(K168++L168)</f>
        <v>15</v>
      </c>
      <c r="K168" s="147">
        <v>15</v>
      </c>
      <c r="L168" s="139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</row>
    <row r="169" spans="1:29" s="99" customFormat="1" ht="12.75">
      <c r="A169" s="138" t="s">
        <v>161</v>
      </c>
      <c r="B169" s="130">
        <v>1013002</v>
      </c>
      <c r="C169" s="124">
        <f t="shared" si="48"/>
        <v>15</v>
      </c>
      <c r="D169" s="124"/>
      <c r="E169" s="124"/>
      <c r="F169" s="147"/>
      <c r="G169" s="139"/>
      <c r="H169" s="139"/>
      <c r="I169" s="139"/>
      <c r="J169" s="124">
        <f t="shared" si="49"/>
        <v>15</v>
      </c>
      <c r="K169" s="147">
        <v>15</v>
      </c>
      <c r="L169" s="139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</row>
    <row r="170" spans="1:29" s="99" customFormat="1" ht="12.75">
      <c r="A170" s="138" t="s">
        <v>162</v>
      </c>
      <c r="B170" s="130">
        <v>1013004</v>
      </c>
      <c r="C170" s="124">
        <f t="shared" si="48"/>
        <v>15</v>
      </c>
      <c r="D170" s="124"/>
      <c r="E170" s="124"/>
      <c r="F170" s="147"/>
      <c r="G170" s="139"/>
      <c r="H170" s="139"/>
      <c r="I170" s="139"/>
      <c r="J170" s="124">
        <f t="shared" si="49"/>
        <v>15</v>
      </c>
      <c r="K170" s="147">
        <v>15</v>
      </c>
      <c r="L170" s="139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</row>
    <row r="171" spans="1:29" s="98" customFormat="1" ht="12.75">
      <c r="A171" s="153"/>
      <c r="B171" s="14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</row>
    <row r="172" spans="1:29" s="99" customFormat="1" ht="12.75">
      <c r="A172" s="149" t="s">
        <v>163</v>
      </c>
      <c r="B172" s="145">
        <v>1015</v>
      </c>
      <c r="C172" s="126">
        <f>SUM(C173)</f>
        <v>15</v>
      </c>
      <c r="D172" s="126"/>
      <c r="E172" s="126"/>
      <c r="F172" s="126"/>
      <c r="G172" s="126"/>
      <c r="H172" s="126"/>
      <c r="I172" s="126"/>
      <c r="J172" s="126">
        <f t="shared" ref="J172" si="50">SUM(J173)</f>
        <v>15</v>
      </c>
      <c r="K172" s="126">
        <f t="shared" ref="K172" si="51">SUM(K173)</f>
        <v>15</v>
      </c>
      <c r="L172" s="144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</row>
    <row r="173" spans="1:29" s="99" customFormat="1" ht="12.75">
      <c r="A173" s="148" t="s">
        <v>164</v>
      </c>
      <c r="B173" s="130">
        <v>1015001</v>
      </c>
      <c r="C173" s="124">
        <f t="shared" ref="C173" si="52">SUM(D173+J173)</f>
        <v>15</v>
      </c>
      <c r="D173" s="124"/>
      <c r="E173" s="124"/>
      <c r="F173" s="147"/>
      <c r="G173" s="139"/>
      <c r="H173" s="139"/>
      <c r="I173" s="139"/>
      <c r="J173" s="124">
        <f t="shared" ref="J173" si="53">SUM(K173++L173)</f>
        <v>15</v>
      </c>
      <c r="K173" s="147">
        <v>15</v>
      </c>
      <c r="L173" s="139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</row>
    <row r="174" spans="1:29" s="98" customFormat="1" ht="12.75">
      <c r="A174" s="153"/>
      <c r="B174" s="14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</row>
    <row r="175" spans="1:29" s="98" customFormat="1">
      <c r="B175" s="108"/>
    </row>
    <row r="176" spans="1:29" s="98" customFormat="1">
      <c r="A176" s="98" t="s">
        <v>201</v>
      </c>
      <c r="B176" s="108"/>
    </row>
    <row r="177" spans="1:2" s="98" customFormat="1">
      <c r="B177" s="108"/>
    </row>
    <row r="178" spans="1:2" s="98" customFormat="1">
      <c r="B178" s="108"/>
    </row>
    <row r="179" spans="1:2" s="98" customFormat="1">
      <c r="B179" s="108"/>
    </row>
    <row r="180" spans="1:2" s="98" customFormat="1">
      <c r="B180" s="108"/>
    </row>
    <row r="181" spans="1:2" s="98" customFormat="1">
      <c r="B181" s="108"/>
    </row>
    <row r="182" spans="1:2" s="98" customFormat="1">
      <c r="B182" s="108"/>
    </row>
    <row r="183" spans="1:2" s="98" customFormat="1" ht="12.75">
      <c r="A183" s="116"/>
      <c r="B183" s="108"/>
    </row>
    <row r="184" spans="1:2" s="98" customFormat="1">
      <c r="B184" s="108"/>
    </row>
    <row r="185" spans="1:2" s="98" customFormat="1">
      <c r="B185" s="108"/>
    </row>
    <row r="186" spans="1:2" s="98" customFormat="1">
      <c r="B186" s="108"/>
    </row>
    <row r="187" spans="1:2" s="98" customFormat="1">
      <c r="B187" s="108"/>
    </row>
    <row r="188" spans="1:2" s="98" customFormat="1">
      <c r="B188" s="108"/>
    </row>
    <row r="189" spans="1:2" s="98" customFormat="1">
      <c r="B189" s="108"/>
    </row>
    <row r="190" spans="1:2" s="98" customFormat="1">
      <c r="B190" s="108"/>
    </row>
    <row r="191" spans="1:2" s="98" customFormat="1">
      <c r="B191" s="108"/>
    </row>
    <row r="192" spans="1:2" s="98" customFormat="1">
      <c r="B192" s="108"/>
    </row>
    <row r="193" spans="2:2" s="98" customFormat="1">
      <c r="B193" s="108"/>
    </row>
    <row r="194" spans="2:2" s="98" customFormat="1">
      <c r="B194" s="108"/>
    </row>
    <row r="195" spans="2:2" s="98" customFormat="1">
      <c r="B195" s="108"/>
    </row>
    <row r="196" spans="2:2" s="98" customFormat="1">
      <c r="B196" s="108"/>
    </row>
    <row r="197" spans="2:2" s="103" customFormat="1">
      <c r="B197" s="117"/>
    </row>
    <row r="198" spans="2:2" s="103" customFormat="1">
      <c r="B198" s="117"/>
    </row>
    <row r="199" spans="2:2" s="103" customFormat="1">
      <c r="B199" s="117"/>
    </row>
    <row r="200" spans="2:2" s="103" customFormat="1">
      <c r="B200" s="117"/>
    </row>
    <row r="201" spans="2:2" s="103" customFormat="1">
      <c r="B201" s="117"/>
    </row>
    <row r="202" spans="2:2" s="103" customFormat="1">
      <c r="B202" s="117"/>
    </row>
    <row r="203" spans="2:2" s="103" customFormat="1">
      <c r="B203" s="117"/>
    </row>
    <row r="204" spans="2:2" s="103" customFormat="1">
      <c r="B204" s="117"/>
    </row>
    <row r="205" spans="2:2" s="103" customFormat="1">
      <c r="B205" s="117"/>
    </row>
    <row r="206" spans="2:2" s="103" customFormat="1">
      <c r="B206" s="117"/>
    </row>
    <row r="207" spans="2:2" s="103" customFormat="1">
      <c r="B207" s="117"/>
    </row>
    <row r="208" spans="2:2" s="103" customFormat="1">
      <c r="B208" s="117"/>
    </row>
    <row r="209" spans="2:2" s="103" customFormat="1">
      <c r="B209" s="117"/>
    </row>
    <row r="210" spans="2:2" s="103" customFormat="1">
      <c r="B210" s="117"/>
    </row>
    <row r="211" spans="2:2" s="103" customFormat="1">
      <c r="B211" s="117"/>
    </row>
    <row r="212" spans="2:2" s="103" customFormat="1">
      <c r="B212" s="117"/>
    </row>
    <row r="213" spans="2:2" s="103" customFormat="1">
      <c r="B213" s="117"/>
    </row>
    <row r="214" spans="2:2" s="103" customFormat="1">
      <c r="B214" s="117"/>
    </row>
    <row r="215" spans="2:2" s="103" customFormat="1">
      <c r="B215" s="117"/>
    </row>
    <row r="216" spans="2:2" s="103" customFormat="1">
      <c r="B216" s="117"/>
    </row>
    <row r="217" spans="2:2" s="103" customFormat="1">
      <c r="B217" s="117"/>
    </row>
    <row r="218" spans="2:2" s="103" customFormat="1">
      <c r="B218" s="117"/>
    </row>
    <row r="219" spans="2:2" s="103" customFormat="1">
      <c r="B219" s="117"/>
    </row>
    <row r="220" spans="2:2" s="103" customFormat="1">
      <c r="B220" s="117"/>
    </row>
    <row r="221" spans="2:2" s="103" customFormat="1">
      <c r="B221" s="117"/>
    </row>
    <row r="222" spans="2:2" s="103" customFormat="1">
      <c r="B222" s="117"/>
    </row>
    <row r="223" spans="2:2" s="103" customFormat="1">
      <c r="B223" s="117"/>
    </row>
    <row r="224" spans="2:2" s="103" customFormat="1">
      <c r="B224" s="117"/>
    </row>
    <row r="225" spans="2:2" s="103" customFormat="1">
      <c r="B225" s="117"/>
    </row>
    <row r="226" spans="2:2" s="103" customFormat="1">
      <c r="B226" s="117"/>
    </row>
    <row r="227" spans="2:2" s="103" customFormat="1">
      <c r="B227" s="117"/>
    </row>
    <row r="228" spans="2:2" s="103" customFormat="1">
      <c r="B228" s="117"/>
    </row>
    <row r="229" spans="2:2" s="103" customFormat="1">
      <c r="B229" s="117"/>
    </row>
    <row r="230" spans="2:2" s="103" customFormat="1">
      <c r="B230" s="117"/>
    </row>
    <row r="231" spans="2:2" s="103" customFormat="1">
      <c r="B231" s="117"/>
    </row>
    <row r="232" spans="2:2" s="103" customFormat="1">
      <c r="B232" s="117"/>
    </row>
    <row r="233" spans="2:2" s="103" customFormat="1">
      <c r="B233" s="117"/>
    </row>
    <row r="234" spans="2:2" s="103" customFormat="1">
      <c r="B234" s="117"/>
    </row>
    <row r="235" spans="2:2" s="103" customFormat="1">
      <c r="B235" s="117"/>
    </row>
    <row r="236" spans="2:2" s="103" customFormat="1">
      <c r="B236" s="117"/>
    </row>
    <row r="237" spans="2:2" s="103" customFormat="1">
      <c r="B237" s="117"/>
    </row>
    <row r="238" spans="2:2" s="103" customFormat="1">
      <c r="B238" s="117"/>
    </row>
    <row r="239" spans="2:2" s="103" customFormat="1">
      <c r="B239" s="117"/>
    </row>
    <row r="240" spans="2:2" s="103" customFormat="1">
      <c r="B240" s="117"/>
    </row>
  </sheetData>
  <mergeCells count="21">
    <mergeCell ref="L9:L10"/>
    <mergeCell ref="E8:I8"/>
    <mergeCell ref="I2:L2"/>
    <mergeCell ref="I3:L3"/>
    <mergeCell ref="I1:L1"/>
    <mergeCell ref="A7:A10"/>
    <mergeCell ref="B7:B10"/>
    <mergeCell ref="K9:K10"/>
    <mergeCell ref="J7:L7"/>
    <mergeCell ref="A4:L4"/>
    <mergeCell ref="A5:L5"/>
    <mergeCell ref="C7:C10"/>
    <mergeCell ref="A6:B6"/>
    <mergeCell ref="K6:L6"/>
    <mergeCell ref="F9:H9"/>
    <mergeCell ref="I9:I10"/>
    <mergeCell ref="D7:I7"/>
    <mergeCell ref="D8:D10"/>
    <mergeCell ref="J8:L8"/>
    <mergeCell ref="E9:E10"/>
    <mergeCell ref="J9:J10"/>
  </mergeCells>
  <phoneticPr fontId="1" type="noConversion"/>
  <pageMargins left="0.143700787" right="0" top="0.143700787" bottom="0.393700787" header="0.31496062992126" footer="0.31496062992126"/>
  <pageSetup paperSize="9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2"/>
  <sheetViews>
    <sheetView workbookViewId="0">
      <pane xSplit="2" ySplit="10" topLeftCell="I11" activePane="bottomRight" state="frozen"/>
      <selection pane="topRight" activeCell="C1" sqref="C1"/>
      <selection pane="bottomLeft" activeCell="A11" sqref="A11"/>
      <selection pane="bottomRight" activeCell="J14" sqref="J14"/>
    </sheetView>
  </sheetViews>
  <sheetFormatPr defaultRowHeight="12"/>
  <cols>
    <col min="1" max="1" width="35.42578125" style="27" customWidth="1"/>
    <col min="2" max="2" width="6.85546875" style="27" customWidth="1"/>
    <col min="3" max="3" width="7" style="49" customWidth="1"/>
    <col min="4" max="4" width="7.28515625" style="49" customWidth="1"/>
    <col min="5" max="5" width="7" style="49" customWidth="1"/>
    <col min="6" max="6" width="6.140625" style="49" customWidth="1"/>
    <col min="7" max="7" width="6.28515625" style="49" customWidth="1"/>
    <col min="8" max="8" width="7.85546875" style="49" customWidth="1"/>
    <col min="9" max="9" width="6" style="49" customWidth="1"/>
    <col min="10" max="10" width="6.140625" style="49" customWidth="1"/>
    <col min="11" max="11" width="8.140625" style="49" customWidth="1"/>
    <col min="12" max="12" width="6.7109375" style="49" customWidth="1"/>
    <col min="13" max="13" width="6.42578125" style="49" customWidth="1"/>
    <col min="14" max="14" width="7.7109375" style="49" customWidth="1"/>
    <col min="15" max="15" width="5.7109375" style="49" customWidth="1"/>
    <col min="16" max="16" width="8" style="49" customWidth="1"/>
    <col min="17" max="17" width="8.42578125" style="49" customWidth="1"/>
    <col min="18" max="18" width="6.85546875" style="49" customWidth="1"/>
    <col min="19" max="19" width="8.5703125" style="49" customWidth="1"/>
    <col min="20" max="21" width="7.7109375" style="49" customWidth="1"/>
    <col min="22" max="22" width="9.42578125" style="49" customWidth="1"/>
    <col min="23" max="24" width="8.140625" style="9" customWidth="1"/>
    <col min="25" max="25" width="7.42578125" style="9" customWidth="1"/>
    <col min="26" max="26" width="7.140625" style="9" customWidth="1"/>
    <col min="27" max="27" width="8.5703125" style="9" customWidth="1"/>
    <col min="28" max="28" width="7" style="9" customWidth="1"/>
    <col min="29" max="29" width="6.5703125" style="9" customWidth="1"/>
    <col min="30" max="30" width="9" style="9" customWidth="1"/>
    <col min="31" max="16384" width="9.140625" style="9"/>
  </cols>
  <sheetData>
    <row r="1" spans="1:30" ht="12" customHeight="1">
      <c r="B1" s="57"/>
      <c r="C1" s="221" t="s">
        <v>52</v>
      </c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57" t="s">
        <v>57</v>
      </c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30" ht="13.5" customHeight="1" thickBot="1">
      <c r="A2" s="10" t="s">
        <v>0</v>
      </c>
      <c r="B2" s="10"/>
      <c r="C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222" t="s">
        <v>13</v>
      </c>
      <c r="P2" s="222"/>
      <c r="Q2" s="222"/>
      <c r="R2" s="11"/>
      <c r="S2" s="11"/>
      <c r="T2" s="11"/>
      <c r="U2" s="11"/>
      <c r="V2" s="11"/>
      <c r="Z2" s="59"/>
      <c r="AA2" s="59"/>
      <c r="AB2" s="222" t="s">
        <v>13</v>
      </c>
      <c r="AC2" s="222"/>
      <c r="AD2" s="222"/>
    </row>
    <row r="3" spans="1:30" s="12" customFormat="1" ht="12" customHeight="1" thickBot="1">
      <c r="A3" s="178" t="s">
        <v>55</v>
      </c>
      <c r="B3" s="188" t="s">
        <v>56</v>
      </c>
      <c r="C3" s="194">
        <v>2014</v>
      </c>
      <c r="D3" s="195"/>
      <c r="E3" s="195"/>
      <c r="F3" s="195"/>
      <c r="G3" s="195"/>
      <c r="H3" s="195"/>
      <c r="I3" s="192">
        <v>2015</v>
      </c>
      <c r="J3" s="193"/>
      <c r="K3" s="193"/>
      <c r="L3" s="193"/>
      <c r="M3" s="193"/>
      <c r="N3" s="193"/>
      <c r="O3" s="193"/>
      <c r="P3" s="193"/>
      <c r="Q3" s="203"/>
      <c r="R3" s="230" t="s">
        <v>53</v>
      </c>
      <c r="S3" s="231"/>
      <c r="T3" s="231"/>
      <c r="U3" s="231"/>
      <c r="V3" s="232"/>
      <c r="W3" s="225" t="s">
        <v>54</v>
      </c>
      <c r="X3" s="214"/>
      <c r="Y3" s="214"/>
      <c r="Z3" s="214"/>
      <c r="AA3" s="214"/>
      <c r="AB3" s="214"/>
      <c r="AC3" s="214"/>
      <c r="AD3" s="215"/>
    </row>
    <row r="4" spans="1:30" s="12" customFormat="1" ht="13.5" customHeight="1" thickBot="1">
      <c r="A4" s="179"/>
      <c r="B4" s="189"/>
      <c r="C4" s="194" t="s">
        <v>4</v>
      </c>
      <c r="D4" s="195"/>
      <c r="E4" s="200"/>
      <c r="F4" s="194" t="s">
        <v>6</v>
      </c>
      <c r="G4" s="195"/>
      <c r="H4" s="195"/>
      <c r="I4" s="192" t="s">
        <v>4</v>
      </c>
      <c r="J4" s="193"/>
      <c r="K4" s="193"/>
      <c r="L4" s="194" t="s">
        <v>6</v>
      </c>
      <c r="M4" s="195"/>
      <c r="N4" s="195"/>
      <c r="O4" s="204" t="s">
        <v>9</v>
      </c>
      <c r="P4" s="205"/>
      <c r="Q4" s="206"/>
      <c r="R4" s="233"/>
      <c r="S4" s="234"/>
      <c r="T4" s="234"/>
      <c r="U4" s="234"/>
      <c r="V4" s="235"/>
      <c r="W4" s="214">
        <v>2014</v>
      </c>
      <c r="X4" s="215"/>
      <c r="Y4" s="225">
        <v>2015</v>
      </c>
      <c r="Z4" s="214"/>
      <c r="AA4" s="214"/>
      <c r="AB4" s="214"/>
      <c r="AC4" s="214"/>
      <c r="AD4" s="215"/>
    </row>
    <row r="5" spans="1:30" s="12" customFormat="1" ht="13.5" customHeight="1" thickBot="1">
      <c r="A5" s="179"/>
      <c r="B5" s="189"/>
      <c r="C5" s="183" t="s">
        <v>1</v>
      </c>
      <c r="D5" s="186" t="s">
        <v>5</v>
      </c>
      <c r="E5" s="187"/>
      <c r="F5" s="183" t="s">
        <v>1</v>
      </c>
      <c r="G5" s="186" t="s">
        <v>5</v>
      </c>
      <c r="H5" s="191"/>
      <c r="I5" s="207" t="s">
        <v>1</v>
      </c>
      <c r="J5" s="196" t="s">
        <v>5</v>
      </c>
      <c r="K5" s="197"/>
      <c r="L5" s="183" t="s">
        <v>1</v>
      </c>
      <c r="M5" s="186" t="s">
        <v>5</v>
      </c>
      <c r="N5" s="191"/>
      <c r="O5" s="216" t="s">
        <v>5</v>
      </c>
      <c r="P5" s="217"/>
      <c r="Q5" s="218"/>
      <c r="R5" s="232" t="s">
        <v>1</v>
      </c>
      <c r="S5" s="212" t="s">
        <v>5</v>
      </c>
      <c r="T5" s="213"/>
      <c r="U5" s="213"/>
      <c r="V5" s="213"/>
      <c r="W5" s="223" t="s">
        <v>4</v>
      </c>
      <c r="X5" s="223" t="s">
        <v>8</v>
      </c>
      <c r="Y5" s="227" t="s">
        <v>4</v>
      </c>
      <c r="Z5" s="228"/>
      <c r="AA5" s="229"/>
      <c r="AB5" s="227" t="s">
        <v>6</v>
      </c>
      <c r="AC5" s="228"/>
      <c r="AD5" s="229"/>
    </row>
    <row r="6" spans="1:30" s="12" customFormat="1" ht="13.5" customHeight="1" thickBot="1">
      <c r="A6" s="179"/>
      <c r="B6" s="189"/>
      <c r="C6" s="184"/>
      <c r="D6" s="181" t="s">
        <v>2</v>
      </c>
      <c r="E6" s="181" t="s">
        <v>3</v>
      </c>
      <c r="F6" s="184"/>
      <c r="G6" s="181" t="s">
        <v>2</v>
      </c>
      <c r="H6" s="201" t="s">
        <v>11</v>
      </c>
      <c r="I6" s="208"/>
      <c r="J6" s="198" t="s">
        <v>2</v>
      </c>
      <c r="K6" s="198" t="s">
        <v>11</v>
      </c>
      <c r="L6" s="184"/>
      <c r="M6" s="181" t="s">
        <v>2</v>
      </c>
      <c r="N6" s="201" t="s">
        <v>11</v>
      </c>
      <c r="O6" s="219" t="s">
        <v>1</v>
      </c>
      <c r="P6" s="181" t="s">
        <v>2</v>
      </c>
      <c r="Q6" s="181" t="s">
        <v>11</v>
      </c>
      <c r="R6" s="236"/>
      <c r="S6" s="210" t="s">
        <v>2</v>
      </c>
      <c r="T6" s="210" t="s">
        <v>11</v>
      </c>
      <c r="U6" s="212" t="s">
        <v>10</v>
      </c>
      <c r="V6" s="213"/>
      <c r="W6" s="226"/>
      <c r="X6" s="226"/>
      <c r="Y6" s="223" t="s">
        <v>1</v>
      </c>
      <c r="Z6" s="186" t="s">
        <v>5</v>
      </c>
      <c r="AA6" s="191"/>
      <c r="AB6" s="223" t="s">
        <v>1</v>
      </c>
      <c r="AC6" s="186" t="s">
        <v>5</v>
      </c>
      <c r="AD6" s="187"/>
    </row>
    <row r="7" spans="1:30" s="12" customFormat="1" ht="12.75" thickBot="1">
      <c r="A7" s="180"/>
      <c r="B7" s="190"/>
      <c r="C7" s="185"/>
      <c r="D7" s="182"/>
      <c r="E7" s="182"/>
      <c r="F7" s="185"/>
      <c r="G7" s="182"/>
      <c r="H7" s="202"/>
      <c r="I7" s="209"/>
      <c r="J7" s="199"/>
      <c r="K7" s="199"/>
      <c r="L7" s="185"/>
      <c r="M7" s="182"/>
      <c r="N7" s="202"/>
      <c r="O7" s="220"/>
      <c r="P7" s="182"/>
      <c r="Q7" s="182"/>
      <c r="R7" s="235"/>
      <c r="S7" s="211"/>
      <c r="T7" s="211"/>
      <c r="U7" s="65" t="s">
        <v>12</v>
      </c>
      <c r="V7" s="66" t="s">
        <v>7</v>
      </c>
      <c r="W7" s="224"/>
      <c r="X7" s="224"/>
      <c r="Y7" s="224"/>
      <c r="Z7" s="52" t="s">
        <v>2</v>
      </c>
      <c r="AA7" s="52" t="s">
        <v>11</v>
      </c>
      <c r="AB7" s="224"/>
      <c r="AC7" s="52" t="s">
        <v>2</v>
      </c>
      <c r="AD7" s="52" t="s">
        <v>11</v>
      </c>
    </row>
    <row r="8" spans="1:30" s="20" customFormat="1" ht="12.75" thickBot="1">
      <c r="A8" s="13">
        <v>1</v>
      </c>
      <c r="B8" s="14">
        <v>2</v>
      </c>
      <c r="C8" s="15">
        <v>3</v>
      </c>
      <c r="D8" s="16">
        <v>4</v>
      </c>
      <c r="E8" s="17">
        <v>5</v>
      </c>
      <c r="F8" s="18">
        <v>6</v>
      </c>
      <c r="G8" s="17">
        <v>7</v>
      </c>
      <c r="H8" s="17">
        <v>8</v>
      </c>
      <c r="I8" s="19">
        <v>9</v>
      </c>
      <c r="J8" s="19">
        <v>10</v>
      </c>
      <c r="K8" s="19">
        <v>11</v>
      </c>
      <c r="L8" s="18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67">
        <v>18</v>
      </c>
      <c r="S8" s="68">
        <v>19</v>
      </c>
      <c r="T8" s="68">
        <v>20</v>
      </c>
      <c r="U8" s="68">
        <v>21</v>
      </c>
      <c r="V8" s="68">
        <v>22</v>
      </c>
      <c r="W8" s="53">
        <v>23</v>
      </c>
      <c r="X8" s="53">
        <v>24</v>
      </c>
      <c r="Y8" s="54">
        <v>25</v>
      </c>
      <c r="Z8" s="54">
        <v>26</v>
      </c>
      <c r="AA8" s="54">
        <v>27</v>
      </c>
      <c r="AB8" s="55">
        <v>28</v>
      </c>
      <c r="AC8" s="55">
        <v>29</v>
      </c>
      <c r="AD8" s="56">
        <v>30</v>
      </c>
    </row>
    <row r="9" spans="1:30" ht="6" customHeight="1" thickBot="1">
      <c r="A9" s="5"/>
      <c r="B9" s="2"/>
      <c r="C9" s="21"/>
      <c r="D9" s="22"/>
      <c r="E9" s="23"/>
      <c r="F9" s="24"/>
      <c r="G9" s="24"/>
      <c r="H9" s="24"/>
      <c r="I9" s="24"/>
      <c r="J9" s="24"/>
      <c r="K9" s="24"/>
      <c r="L9" s="25"/>
      <c r="M9" s="25"/>
      <c r="N9" s="25"/>
      <c r="O9" s="25"/>
      <c r="P9" s="25"/>
      <c r="Q9" s="25"/>
      <c r="R9" s="69"/>
      <c r="S9" s="69"/>
      <c r="T9" s="69"/>
      <c r="U9" s="69"/>
      <c r="V9" s="69"/>
      <c r="W9" s="26"/>
      <c r="X9" s="26"/>
      <c r="Y9" s="26"/>
      <c r="Z9" s="26"/>
      <c r="AA9" s="26"/>
      <c r="AB9" s="27"/>
      <c r="AC9" s="27"/>
    </row>
    <row r="10" spans="1:30" ht="17.100000000000001" customHeight="1">
      <c r="A10" s="60" t="s">
        <v>1</v>
      </c>
      <c r="B10" s="61"/>
      <c r="C10" s="50" t="e">
        <f t="shared" ref="C10:N10" si="0">C11+C12+C13+C14+C15+C16+C17+C18+C19+C20+C21+C22+C23+C24+C25+C26+C27+C28+C29+C30+C31+C32</f>
        <v>#REF!</v>
      </c>
      <c r="D10" s="50" t="e">
        <f t="shared" si="0"/>
        <v>#REF!</v>
      </c>
      <c r="E10" s="51" t="e">
        <f t="shared" si="0"/>
        <v>#REF!</v>
      </c>
      <c r="F10" s="50" t="e">
        <f t="shared" si="0"/>
        <v>#REF!</v>
      </c>
      <c r="G10" s="50" t="e">
        <f t="shared" si="0"/>
        <v>#REF!</v>
      </c>
      <c r="H10" s="51" t="e">
        <f t="shared" si="0"/>
        <v>#REF!</v>
      </c>
      <c r="I10" s="50" t="e">
        <f t="shared" si="0"/>
        <v>#REF!</v>
      </c>
      <c r="J10" s="50" t="e">
        <f t="shared" si="0"/>
        <v>#REF!</v>
      </c>
      <c r="K10" s="51" t="e">
        <f t="shared" si="0"/>
        <v>#REF!</v>
      </c>
      <c r="L10" s="50" t="e">
        <f t="shared" si="0"/>
        <v>#REF!</v>
      </c>
      <c r="M10" s="50" t="e">
        <f t="shared" si="0"/>
        <v>#REF!</v>
      </c>
      <c r="N10" s="51" t="e">
        <f t="shared" si="0"/>
        <v>#REF!</v>
      </c>
      <c r="O10" s="77" t="e">
        <f>L10-I10</f>
        <v>#REF!</v>
      </c>
      <c r="P10" s="62" t="e">
        <f>M10-J10</f>
        <v>#REF!</v>
      </c>
      <c r="Q10" s="78" t="e">
        <f>N10-K10</f>
        <v>#REF!</v>
      </c>
      <c r="R10" s="91">
        <f>R11+R12+R13+R14+R15+R16+R17+R18+R19+R20+R21+R22+R23+R24+R25+R26+R27+R28+R29+R30+R31+R32</f>
        <v>9485</v>
      </c>
      <c r="S10" s="89">
        <f>S11+S12+S13+S14+S15+S16+S17+S18+S19+S20+S21+S22+S23+S24+S25+S26+S27+S28+S29+S30+S31+S32</f>
        <v>5860</v>
      </c>
      <c r="T10" s="81">
        <f>T11+T12+T13+T14+T15+T16+T17+T18+T19+T20+T21+T22+T23+T24+T25+T26+T27+T28+T29+T30+T31+T32</f>
        <v>425</v>
      </c>
      <c r="U10" s="81" t="e">
        <f>U11+U12+U13+U14+U15+U16+U17+U18+U19+U20+U21+U22+U23+U24+U25+U26+U27+U28+U29+U30+U31+U32</f>
        <v>#REF!</v>
      </c>
      <c r="V10" s="82">
        <f>V11+V12+V13+V14+V15+V16+V17+V18+V19+V20+V21+V22+V23+V24+V25+V26+V27+V28+V29+V30+V31+V32</f>
        <v>50</v>
      </c>
      <c r="W10" s="63" t="e">
        <f>R10-C10</f>
        <v>#REF!</v>
      </c>
      <c r="X10" s="64" t="e">
        <f>R10-F10</f>
        <v>#REF!</v>
      </c>
      <c r="Y10" s="63" t="e">
        <f>R10-I10</f>
        <v>#REF!</v>
      </c>
      <c r="Z10" s="63" t="e">
        <f>S10-J10</f>
        <v>#REF!</v>
      </c>
      <c r="AA10" s="64" t="e">
        <f>T10-K10</f>
        <v>#REF!</v>
      </c>
      <c r="AB10" s="63" t="e">
        <f>R10-L10</f>
        <v>#REF!</v>
      </c>
      <c r="AC10" s="63" t="e">
        <f>S10-M10</f>
        <v>#REF!</v>
      </c>
      <c r="AD10" s="64" t="e">
        <f t="shared" ref="AD10" si="1">T10-N10</f>
        <v>#REF!</v>
      </c>
    </row>
    <row r="11" spans="1:30" ht="17.100000000000001" customHeight="1">
      <c r="A11" s="28" t="s">
        <v>31</v>
      </c>
      <c r="B11" s="29">
        <v>211</v>
      </c>
      <c r="C11" s="24" t="e">
        <f>General_meserii!#REF!</f>
        <v>#REF!</v>
      </c>
      <c r="D11" s="24" t="e">
        <f>General_meserii!#REF!</f>
        <v>#REF!</v>
      </c>
      <c r="E11" s="30" t="e">
        <f>General_meserii!#REF!</f>
        <v>#REF!</v>
      </c>
      <c r="F11" s="31" t="e">
        <f>General_meserii!#REF!</f>
        <v>#REF!</v>
      </c>
      <c r="G11" s="31" t="e">
        <f>General_meserii!#REF!</f>
        <v>#REF!</v>
      </c>
      <c r="H11" s="32" t="e">
        <f>General_meserii!#REF!</f>
        <v>#REF!</v>
      </c>
      <c r="I11" s="33" t="e">
        <f>General_meserii!#REF!</f>
        <v>#REF!</v>
      </c>
      <c r="J11" s="33" t="e">
        <f>General_meserii!#REF!</f>
        <v>#REF!</v>
      </c>
      <c r="K11" s="34"/>
      <c r="L11" s="31" t="e">
        <f>General_meserii!#REF!</f>
        <v>#REF!</v>
      </c>
      <c r="M11" s="31" t="e">
        <f>General_meserii!#REF!</f>
        <v>#REF!</v>
      </c>
      <c r="N11" s="32" t="e">
        <f>General_meserii!#REF!</f>
        <v>#REF!</v>
      </c>
      <c r="O11" s="79" t="e">
        <f t="shared" ref="O11:O31" si="2">L11-I11</f>
        <v>#REF!</v>
      </c>
      <c r="P11" s="33" t="e">
        <f t="shared" ref="P11:P31" si="3">M11-J11</f>
        <v>#REF!</v>
      </c>
      <c r="Q11" s="34" t="e">
        <f t="shared" ref="Q11:Q30" si="4">N11-K11</f>
        <v>#REF!</v>
      </c>
      <c r="R11" s="92">
        <f>General_meserii!C17</f>
        <v>90</v>
      </c>
      <c r="S11" s="74">
        <f>General_meserii!G17</f>
        <v>90</v>
      </c>
      <c r="T11" s="70">
        <f>General_meserii!K17</f>
        <v>0</v>
      </c>
      <c r="U11" s="70" t="e">
        <f>General_meserii!#REF!</f>
        <v>#REF!</v>
      </c>
      <c r="V11" s="83">
        <f>General_meserii!L17</f>
        <v>0</v>
      </c>
      <c r="W11" s="35" t="e">
        <f t="shared" ref="W11:W32" si="5">R11-C11</f>
        <v>#REF!</v>
      </c>
      <c r="X11" s="36" t="e">
        <f t="shared" ref="X11:X32" si="6">R11-F11</f>
        <v>#REF!</v>
      </c>
      <c r="Y11" s="35" t="e">
        <f t="shared" ref="Y11:Y32" si="7">R11-I11</f>
        <v>#REF!</v>
      </c>
      <c r="Z11" s="35" t="e">
        <f t="shared" ref="Z11:Z32" si="8">S11-J11</f>
        <v>#REF!</v>
      </c>
      <c r="AA11" s="36"/>
      <c r="AB11" s="35"/>
      <c r="AC11" s="35"/>
      <c r="AD11" s="36"/>
    </row>
    <row r="12" spans="1:30" s="41" customFormat="1" ht="17.100000000000001" customHeight="1">
      <c r="A12" s="6" t="s">
        <v>32</v>
      </c>
      <c r="B12" s="3">
        <v>214</v>
      </c>
      <c r="C12" s="37" t="e">
        <f>General_meserii!#REF!</f>
        <v>#REF!</v>
      </c>
      <c r="D12" s="37" t="e">
        <f>General_meserii!#REF!</f>
        <v>#REF!</v>
      </c>
      <c r="E12" s="38" t="e">
        <f>General_meserii!#REF!</f>
        <v>#REF!</v>
      </c>
      <c r="F12" s="37" t="e">
        <f>General_meserii!#REF!</f>
        <v>#REF!</v>
      </c>
      <c r="G12" s="37" t="e">
        <f>General_meserii!#REF!</f>
        <v>#REF!</v>
      </c>
      <c r="H12" s="38" t="e">
        <f>General_meserii!#REF!</f>
        <v>#REF!</v>
      </c>
      <c r="I12" s="39" t="e">
        <f>General_meserii!#REF!</f>
        <v>#REF!</v>
      </c>
      <c r="J12" s="39" t="e">
        <f>General_meserii!#REF!</f>
        <v>#REF!</v>
      </c>
      <c r="K12" s="40" t="e">
        <f>General_meserii!#REF!</f>
        <v>#REF!</v>
      </c>
      <c r="L12" s="39" t="e">
        <f>General_meserii!#REF!</f>
        <v>#REF!</v>
      </c>
      <c r="M12" s="39" t="e">
        <f>General_meserii!#REF!</f>
        <v>#REF!</v>
      </c>
      <c r="N12" s="40" t="e">
        <f>General_meserii!#REF!</f>
        <v>#REF!</v>
      </c>
      <c r="O12" s="79" t="e">
        <f t="shared" si="2"/>
        <v>#REF!</v>
      </c>
      <c r="P12" s="33" t="e">
        <f t="shared" si="3"/>
        <v>#REF!</v>
      </c>
      <c r="Q12" s="34" t="e">
        <f t="shared" si="4"/>
        <v>#REF!</v>
      </c>
      <c r="R12" s="93">
        <f>General_meserii!C22</f>
        <v>85</v>
      </c>
      <c r="S12" s="75">
        <f>General_meserii!G22</f>
        <v>85</v>
      </c>
      <c r="T12" s="71">
        <f>General_meserii!K22</f>
        <v>0</v>
      </c>
      <c r="U12" s="71" t="e">
        <f>General_meserii!#REF!</f>
        <v>#REF!</v>
      </c>
      <c r="V12" s="84">
        <f>General_meserii!L22</f>
        <v>0</v>
      </c>
      <c r="W12" s="35" t="e">
        <f t="shared" si="5"/>
        <v>#REF!</v>
      </c>
      <c r="X12" s="36" t="e">
        <f t="shared" si="6"/>
        <v>#REF!</v>
      </c>
      <c r="Y12" s="35" t="e">
        <f t="shared" si="7"/>
        <v>#REF!</v>
      </c>
      <c r="Z12" s="35" t="e">
        <f t="shared" si="8"/>
        <v>#REF!</v>
      </c>
      <c r="AA12" s="36"/>
      <c r="AB12" s="35" t="e">
        <f t="shared" ref="AB12:AB32" si="9">R12-L12</f>
        <v>#REF!</v>
      </c>
      <c r="AC12" s="35" t="e">
        <f t="shared" ref="AC12:AC32" si="10">S12-M12</f>
        <v>#REF!</v>
      </c>
      <c r="AD12" s="36"/>
    </row>
    <row r="13" spans="1:30" s="41" customFormat="1" ht="24.75" customHeight="1">
      <c r="A13" s="7" t="s">
        <v>33</v>
      </c>
      <c r="B13" s="3">
        <v>416</v>
      </c>
      <c r="C13" s="39" t="e">
        <f>General_meserii!#REF!</f>
        <v>#REF!</v>
      </c>
      <c r="D13" s="39" t="e">
        <f>General_meserii!#REF!</f>
        <v>#REF!</v>
      </c>
      <c r="E13" s="40" t="e">
        <f>General_meserii!#REF!</f>
        <v>#REF!</v>
      </c>
      <c r="F13" s="39" t="e">
        <f>General_meserii!#REF!</f>
        <v>#REF!</v>
      </c>
      <c r="G13" s="39" t="e">
        <f>General_meserii!#REF!</f>
        <v>#REF!</v>
      </c>
      <c r="H13" s="40" t="e">
        <f>General_meserii!#REF!</f>
        <v>#REF!</v>
      </c>
      <c r="I13" s="39" t="e">
        <f>General_meserii!#REF!</f>
        <v>#REF!</v>
      </c>
      <c r="J13" s="39" t="e">
        <f>General_meserii!#REF!</f>
        <v>#REF!</v>
      </c>
      <c r="K13" s="40" t="e">
        <f>General_meserii!#REF!</f>
        <v>#REF!</v>
      </c>
      <c r="L13" s="39" t="e">
        <f>General_meserii!#REF!</f>
        <v>#REF!</v>
      </c>
      <c r="M13" s="39" t="e">
        <f>General_meserii!#REF!</f>
        <v>#REF!</v>
      </c>
      <c r="N13" s="40" t="e">
        <f>General_meserii!#REF!</f>
        <v>#REF!</v>
      </c>
      <c r="O13" s="79" t="e">
        <f t="shared" si="2"/>
        <v>#REF!</v>
      </c>
      <c r="P13" s="33" t="e">
        <f t="shared" si="3"/>
        <v>#REF!</v>
      </c>
      <c r="Q13" s="34" t="e">
        <f t="shared" si="4"/>
        <v>#REF!</v>
      </c>
      <c r="R13" s="93">
        <f>General_meserii!C25</f>
        <v>190</v>
      </c>
      <c r="S13" s="75">
        <f>General_meserii!G25</f>
        <v>170</v>
      </c>
      <c r="T13" s="71">
        <f>General_meserii!K25</f>
        <v>20</v>
      </c>
      <c r="U13" s="71" t="e">
        <f>General_meserii!#REF!</f>
        <v>#REF!</v>
      </c>
      <c r="V13" s="84">
        <f>General_meserii!L25</f>
        <v>0</v>
      </c>
      <c r="W13" s="35" t="e">
        <f t="shared" si="5"/>
        <v>#REF!</v>
      </c>
      <c r="X13" s="36"/>
      <c r="Y13" s="35" t="e">
        <f t="shared" si="7"/>
        <v>#REF!</v>
      </c>
      <c r="Z13" s="35" t="e">
        <f t="shared" si="8"/>
        <v>#REF!</v>
      </c>
      <c r="AA13" s="36" t="e">
        <f t="shared" ref="AA13:AA30" si="11">T13-K13</f>
        <v>#REF!</v>
      </c>
      <c r="AB13" s="35" t="e">
        <f t="shared" si="9"/>
        <v>#REF!</v>
      </c>
      <c r="AC13" s="35" t="e">
        <f t="shared" si="10"/>
        <v>#REF!</v>
      </c>
      <c r="AD13" s="36" t="e">
        <f t="shared" ref="AD13:AD30" si="12">T13-N13</f>
        <v>#REF!</v>
      </c>
    </row>
    <row r="14" spans="1:30" s="41" customFormat="1" ht="17.100000000000001" customHeight="1">
      <c r="A14" s="7" t="s">
        <v>34</v>
      </c>
      <c r="B14" s="3">
        <v>713</v>
      </c>
      <c r="C14" s="39" t="e">
        <f>General_meserii!#REF!</f>
        <v>#REF!</v>
      </c>
      <c r="D14" s="39" t="e">
        <f>General_meserii!#REF!</f>
        <v>#REF!</v>
      </c>
      <c r="E14" s="40" t="e">
        <f>General_meserii!#REF!</f>
        <v>#REF!</v>
      </c>
      <c r="F14" s="39" t="e">
        <f>General_meserii!#REF!</f>
        <v>#REF!</v>
      </c>
      <c r="G14" s="39" t="e">
        <f>General_meserii!#REF!</f>
        <v>#REF!</v>
      </c>
      <c r="H14" s="40" t="e">
        <f>General_meserii!#REF!</f>
        <v>#REF!</v>
      </c>
      <c r="I14" s="39" t="e">
        <f>General_meserii!#REF!</f>
        <v>#REF!</v>
      </c>
      <c r="J14" s="39" t="e">
        <f>General_meserii!#REF!</f>
        <v>#REF!</v>
      </c>
      <c r="K14" s="40" t="e">
        <f>General_meserii!#REF!</f>
        <v>#REF!</v>
      </c>
      <c r="L14" s="39" t="e">
        <f>General_meserii!#REF!</f>
        <v>#REF!</v>
      </c>
      <c r="M14" s="39" t="e">
        <f>General_meserii!#REF!</f>
        <v>#REF!</v>
      </c>
      <c r="N14" s="40" t="e">
        <f>General_meserii!#REF!</f>
        <v>#REF!</v>
      </c>
      <c r="O14" s="79" t="e">
        <f t="shared" si="2"/>
        <v>#REF!</v>
      </c>
      <c r="P14" s="33" t="e">
        <f t="shared" si="3"/>
        <v>#REF!</v>
      </c>
      <c r="Q14" s="34" t="e">
        <f t="shared" si="4"/>
        <v>#REF!</v>
      </c>
      <c r="R14" s="93">
        <f>General_meserii!C30</f>
        <v>215</v>
      </c>
      <c r="S14" s="75">
        <f>General_meserii!G30</f>
        <v>165</v>
      </c>
      <c r="T14" s="71">
        <f>General_meserii!K30</f>
        <v>0</v>
      </c>
      <c r="U14" s="71" t="e">
        <f>General_meserii!#REF!</f>
        <v>#REF!</v>
      </c>
      <c r="V14" s="84">
        <f>General_meserii!L30</f>
        <v>0</v>
      </c>
      <c r="W14" s="35" t="e">
        <f t="shared" si="5"/>
        <v>#REF!</v>
      </c>
      <c r="X14" s="36" t="e">
        <f t="shared" si="6"/>
        <v>#REF!</v>
      </c>
      <c r="Y14" s="35" t="e">
        <f t="shared" si="7"/>
        <v>#REF!</v>
      </c>
      <c r="Z14" s="35" t="e">
        <f t="shared" si="8"/>
        <v>#REF!</v>
      </c>
      <c r="AA14" s="36" t="e">
        <f t="shared" si="11"/>
        <v>#REF!</v>
      </c>
      <c r="AB14" s="35" t="e">
        <f t="shared" si="9"/>
        <v>#REF!</v>
      </c>
      <c r="AC14" s="35" t="e">
        <f t="shared" si="10"/>
        <v>#REF!</v>
      </c>
      <c r="AD14" s="36"/>
    </row>
    <row r="15" spans="1:30" s="41" customFormat="1" ht="17.100000000000001" customHeight="1">
      <c r="A15" s="6" t="s">
        <v>35</v>
      </c>
      <c r="B15" s="3">
        <v>714</v>
      </c>
      <c r="C15" s="39" t="e">
        <f>General_meserii!#REF!</f>
        <v>#REF!</v>
      </c>
      <c r="D15" s="39" t="e">
        <f>General_meserii!#REF!</f>
        <v>#REF!</v>
      </c>
      <c r="E15" s="40" t="e">
        <f>General_meserii!#REF!</f>
        <v>#REF!</v>
      </c>
      <c r="F15" s="39" t="e">
        <f>General_meserii!#REF!</f>
        <v>#REF!</v>
      </c>
      <c r="G15" s="39" t="e">
        <f>General_meserii!#REF!</f>
        <v>#REF!</v>
      </c>
      <c r="H15" s="40" t="e">
        <f>General_meserii!#REF!</f>
        <v>#REF!</v>
      </c>
      <c r="I15" s="39" t="e">
        <f>General_meserii!#REF!</f>
        <v>#REF!</v>
      </c>
      <c r="J15" s="39" t="e">
        <f>General_meserii!#REF!</f>
        <v>#REF!</v>
      </c>
      <c r="K15" s="40" t="e">
        <f>General_meserii!#REF!</f>
        <v>#REF!</v>
      </c>
      <c r="L15" s="39" t="e">
        <f>General_meserii!#REF!</f>
        <v>#REF!</v>
      </c>
      <c r="M15" s="39" t="e">
        <f>General_meserii!#REF!</f>
        <v>#REF!</v>
      </c>
      <c r="N15" s="40"/>
      <c r="O15" s="79" t="e">
        <f t="shared" si="2"/>
        <v>#REF!</v>
      </c>
      <c r="P15" s="33" t="e">
        <f t="shared" si="3"/>
        <v>#REF!</v>
      </c>
      <c r="Q15" s="34" t="e">
        <f t="shared" si="4"/>
        <v>#REF!</v>
      </c>
      <c r="R15" s="93">
        <f>General_meserii!C36</f>
        <v>605</v>
      </c>
      <c r="S15" s="75">
        <f>General_meserii!G36</f>
        <v>500</v>
      </c>
      <c r="T15" s="71">
        <f>General_meserii!K36</f>
        <v>0</v>
      </c>
      <c r="U15" s="72"/>
      <c r="V15" s="85"/>
      <c r="W15" s="35" t="e">
        <f t="shared" si="5"/>
        <v>#REF!</v>
      </c>
      <c r="X15" s="36" t="e">
        <f t="shared" si="6"/>
        <v>#REF!</v>
      </c>
      <c r="Y15" s="35" t="e">
        <f t="shared" si="7"/>
        <v>#REF!</v>
      </c>
      <c r="Z15" s="35" t="e">
        <f t="shared" si="8"/>
        <v>#REF!</v>
      </c>
      <c r="AA15" s="36" t="e">
        <f t="shared" si="11"/>
        <v>#REF!</v>
      </c>
      <c r="AB15" s="35" t="e">
        <f t="shared" si="9"/>
        <v>#REF!</v>
      </c>
      <c r="AC15" s="35" t="e">
        <f t="shared" si="10"/>
        <v>#REF!</v>
      </c>
      <c r="AD15" s="36">
        <f t="shared" si="12"/>
        <v>0</v>
      </c>
    </row>
    <row r="16" spans="1:30" s="41" customFormat="1" ht="17.100000000000001" customHeight="1">
      <c r="A16" s="6" t="s">
        <v>36</v>
      </c>
      <c r="B16" s="3">
        <v>715</v>
      </c>
      <c r="C16" s="39" t="e">
        <f>General_meserii!#REF!</f>
        <v>#REF!</v>
      </c>
      <c r="D16" s="39" t="e">
        <f>General_meserii!#REF!</f>
        <v>#REF!</v>
      </c>
      <c r="E16" s="40" t="e">
        <f>General_meserii!#REF!</f>
        <v>#REF!</v>
      </c>
      <c r="F16" s="39" t="e">
        <f>General_meserii!#REF!</f>
        <v>#REF!</v>
      </c>
      <c r="G16" s="39" t="e">
        <f>General_meserii!#REF!</f>
        <v>#REF!</v>
      </c>
      <c r="H16" s="40" t="e">
        <f>General_meserii!#REF!</f>
        <v>#REF!</v>
      </c>
      <c r="I16" s="39" t="e">
        <f>General_meserii!#REF!</f>
        <v>#REF!</v>
      </c>
      <c r="J16" s="39" t="e">
        <f>General_meserii!#REF!</f>
        <v>#REF!</v>
      </c>
      <c r="K16" s="40" t="e">
        <f>General_meserii!#REF!</f>
        <v>#REF!</v>
      </c>
      <c r="L16" s="39" t="e">
        <f>General_meserii!#REF!</f>
        <v>#REF!</v>
      </c>
      <c r="M16" s="39" t="e">
        <f>General_meserii!#REF!</f>
        <v>#REF!</v>
      </c>
      <c r="N16" s="40" t="e">
        <f>General_meserii!#REF!</f>
        <v>#REF!</v>
      </c>
      <c r="O16" s="79" t="e">
        <f t="shared" si="2"/>
        <v>#REF!</v>
      </c>
      <c r="P16" s="33" t="e">
        <f t="shared" si="3"/>
        <v>#REF!</v>
      </c>
      <c r="Q16" s="34" t="e">
        <f t="shared" si="4"/>
        <v>#REF!</v>
      </c>
      <c r="R16" s="93">
        <f>General_meserii!C45</f>
        <v>615</v>
      </c>
      <c r="S16" s="75">
        <f>General_meserii!G45</f>
        <v>490</v>
      </c>
      <c r="T16" s="71">
        <f>General_meserii!K45</f>
        <v>0</v>
      </c>
      <c r="U16" s="71" t="e">
        <f>General_meserii!#REF!</f>
        <v>#REF!</v>
      </c>
      <c r="V16" s="84">
        <f>General_meserii!L45</f>
        <v>0</v>
      </c>
      <c r="W16" s="35" t="e">
        <f t="shared" si="5"/>
        <v>#REF!</v>
      </c>
      <c r="X16" s="36" t="e">
        <f t="shared" si="6"/>
        <v>#REF!</v>
      </c>
      <c r="Y16" s="35" t="e">
        <f t="shared" si="7"/>
        <v>#REF!</v>
      </c>
      <c r="Z16" s="35" t="e">
        <f t="shared" si="8"/>
        <v>#REF!</v>
      </c>
      <c r="AA16" s="36" t="e">
        <f t="shared" si="11"/>
        <v>#REF!</v>
      </c>
      <c r="AB16" s="35" t="e">
        <f t="shared" si="9"/>
        <v>#REF!</v>
      </c>
      <c r="AC16" s="35" t="e">
        <f t="shared" si="10"/>
        <v>#REF!</v>
      </c>
      <c r="AD16" s="36" t="e">
        <f t="shared" si="12"/>
        <v>#REF!</v>
      </c>
    </row>
    <row r="17" spans="1:30" s="41" customFormat="1" ht="17.100000000000001" customHeight="1">
      <c r="A17" s="6" t="s">
        <v>37</v>
      </c>
      <c r="B17" s="3">
        <v>716</v>
      </c>
      <c r="C17" s="39" t="e">
        <f>General_meserii!#REF!</f>
        <v>#REF!</v>
      </c>
      <c r="D17" s="39" t="e">
        <f>General_meserii!#REF!</f>
        <v>#REF!</v>
      </c>
      <c r="E17" s="40" t="e">
        <f>General_meserii!#REF!</f>
        <v>#REF!</v>
      </c>
      <c r="F17" s="39" t="e">
        <f>General_meserii!#REF!</f>
        <v>#REF!</v>
      </c>
      <c r="G17" s="39" t="e">
        <f>General_meserii!#REF!</f>
        <v>#REF!</v>
      </c>
      <c r="H17" s="40" t="e">
        <f>General_meserii!#REF!</f>
        <v>#REF!</v>
      </c>
      <c r="I17" s="39" t="e">
        <f>General_meserii!#REF!</f>
        <v>#REF!</v>
      </c>
      <c r="J17" s="39" t="e">
        <f>General_meserii!#REF!</f>
        <v>#REF!</v>
      </c>
      <c r="K17" s="40" t="e">
        <f>General_meserii!#REF!</f>
        <v>#REF!</v>
      </c>
      <c r="L17" s="39" t="e">
        <f>General_meserii!#REF!</f>
        <v>#REF!</v>
      </c>
      <c r="M17" s="39" t="e">
        <f>General_meserii!#REF!</f>
        <v>#REF!</v>
      </c>
      <c r="N17" s="40" t="e">
        <f>General_meserii!#REF!</f>
        <v>#REF!</v>
      </c>
      <c r="O17" s="79" t="e">
        <f t="shared" si="2"/>
        <v>#REF!</v>
      </c>
      <c r="P17" s="33" t="e">
        <f t="shared" si="3"/>
        <v>#REF!</v>
      </c>
      <c r="Q17" s="34" t="e">
        <f t="shared" si="4"/>
        <v>#REF!</v>
      </c>
      <c r="R17" s="93">
        <f>General_meserii!C57</f>
        <v>765</v>
      </c>
      <c r="S17" s="75">
        <f>General_meserii!G57</f>
        <v>660</v>
      </c>
      <c r="T17" s="71">
        <f>General_meserii!K57</f>
        <v>5</v>
      </c>
      <c r="U17" s="71" t="e">
        <f>General_meserii!#REF!</f>
        <v>#REF!</v>
      </c>
      <c r="V17" s="84">
        <f>General_meserii!L57</f>
        <v>0</v>
      </c>
      <c r="W17" s="35" t="e">
        <f t="shared" si="5"/>
        <v>#REF!</v>
      </c>
      <c r="X17" s="36" t="e">
        <f t="shared" si="6"/>
        <v>#REF!</v>
      </c>
      <c r="Y17" s="35" t="e">
        <f t="shared" si="7"/>
        <v>#REF!</v>
      </c>
      <c r="Z17" s="35" t="e">
        <f t="shared" si="8"/>
        <v>#REF!</v>
      </c>
      <c r="AA17" s="36" t="e">
        <f t="shared" si="11"/>
        <v>#REF!</v>
      </c>
      <c r="AB17" s="35" t="e">
        <f t="shared" si="9"/>
        <v>#REF!</v>
      </c>
      <c r="AC17" s="35" t="e">
        <f t="shared" si="10"/>
        <v>#REF!</v>
      </c>
      <c r="AD17" s="36"/>
    </row>
    <row r="18" spans="1:30" s="41" customFormat="1" ht="17.100000000000001" customHeight="1">
      <c r="A18" s="6" t="s">
        <v>38</v>
      </c>
      <c r="B18" s="3">
        <v>721</v>
      </c>
      <c r="C18" s="39" t="e">
        <f>General_meserii!#REF!</f>
        <v>#REF!</v>
      </c>
      <c r="D18" s="39" t="e">
        <f>General_meserii!#REF!</f>
        <v>#REF!</v>
      </c>
      <c r="E18" s="40" t="e">
        <f>General_meserii!#REF!</f>
        <v>#REF!</v>
      </c>
      <c r="F18" s="39" t="e">
        <f>General_meserii!#REF!</f>
        <v>#REF!</v>
      </c>
      <c r="G18" s="39" t="e">
        <f>General_meserii!#REF!</f>
        <v>#REF!</v>
      </c>
      <c r="H18" s="40" t="e">
        <f>General_meserii!#REF!</f>
        <v>#REF!</v>
      </c>
      <c r="I18" s="39" t="e">
        <f>General_meserii!#REF!</f>
        <v>#REF!</v>
      </c>
      <c r="J18" s="39" t="e">
        <f>General_meserii!#REF!</f>
        <v>#REF!</v>
      </c>
      <c r="K18" s="40" t="e">
        <f>General_meserii!#REF!</f>
        <v>#REF!</v>
      </c>
      <c r="L18" s="39" t="e">
        <f>General_meserii!#REF!</f>
        <v>#REF!</v>
      </c>
      <c r="M18" s="39" t="e">
        <f>General_meserii!#REF!</f>
        <v>#REF!</v>
      </c>
      <c r="N18" s="40" t="e">
        <f>General_meserii!#REF!</f>
        <v>#REF!</v>
      </c>
      <c r="O18" s="79" t="e">
        <f t="shared" si="2"/>
        <v>#REF!</v>
      </c>
      <c r="P18" s="33" t="e">
        <f t="shared" si="3"/>
        <v>#REF!</v>
      </c>
      <c r="Q18" s="34" t="e">
        <f t="shared" si="4"/>
        <v>#REF!</v>
      </c>
      <c r="R18" s="93">
        <f>General_meserii!C65</f>
        <v>510</v>
      </c>
      <c r="S18" s="75">
        <f>General_meserii!G65</f>
        <v>500</v>
      </c>
      <c r="T18" s="71">
        <f>General_meserii!K65</f>
        <v>10</v>
      </c>
      <c r="U18" s="71" t="e">
        <f>General_meserii!#REF!</f>
        <v>#REF!</v>
      </c>
      <c r="V18" s="84">
        <f>General_meserii!L65</f>
        <v>0</v>
      </c>
      <c r="W18" s="35" t="e">
        <f t="shared" si="5"/>
        <v>#REF!</v>
      </c>
      <c r="X18" s="36" t="e">
        <f t="shared" si="6"/>
        <v>#REF!</v>
      </c>
      <c r="Y18" s="35" t="e">
        <f t="shared" si="7"/>
        <v>#REF!</v>
      </c>
      <c r="Z18" s="35" t="e">
        <f t="shared" si="8"/>
        <v>#REF!</v>
      </c>
      <c r="AA18" s="36" t="e">
        <f t="shared" si="11"/>
        <v>#REF!</v>
      </c>
      <c r="AB18" s="35" t="e">
        <f t="shared" si="9"/>
        <v>#REF!</v>
      </c>
      <c r="AC18" s="35" t="e">
        <f t="shared" si="10"/>
        <v>#REF!</v>
      </c>
      <c r="AD18" s="36" t="e">
        <f t="shared" si="12"/>
        <v>#REF!</v>
      </c>
    </row>
    <row r="19" spans="1:30" s="41" customFormat="1" ht="17.100000000000001" customHeight="1">
      <c r="A19" s="7" t="s">
        <v>39</v>
      </c>
      <c r="B19" s="3">
        <v>722</v>
      </c>
      <c r="C19" s="39" t="e">
        <f>General_meserii!#REF!</f>
        <v>#REF!</v>
      </c>
      <c r="D19" s="39" t="e">
        <f>General_meserii!#REF!</f>
        <v>#REF!</v>
      </c>
      <c r="E19" s="40" t="e">
        <f>General_meserii!#REF!</f>
        <v>#REF!</v>
      </c>
      <c r="F19" s="39" t="e">
        <f>General_meserii!#REF!</f>
        <v>#REF!</v>
      </c>
      <c r="G19" s="39" t="e">
        <f>General_meserii!#REF!</f>
        <v>#REF!</v>
      </c>
      <c r="H19" s="40" t="e">
        <f>General_meserii!#REF!</f>
        <v>#REF!</v>
      </c>
      <c r="I19" s="39" t="e">
        <f>General_meserii!#REF!</f>
        <v>#REF!</v>
      </c>
      <c r="J19" s="39" t="e">
        <f>General_meserii!#REF!</f>
        <v>#REF!</v>
      </c>
      <c r="K19" s="40" t="e">
        <f>General_meserii!#REF!</f>
        <v>#REF!</v>
      </c>
      <c r="L19" s="39" t="e">
        <f>General_meserii!#REF!</f>
        <v>#REF!</v>
      </c>
      <c r="M19" s="39" t="e">
        <f>General_meserii!#REF!</f>
        <v>#REF!</v>
      </c>
      <c r="N19" s="40" t="e">
        <f>General_meserii!#REF!</f>
        <v>#REF!</v>
      </c>
      <c r="O19" s="79" t="e">
        <f t="shared" si="2"/>
        <v>#REF!</v>
      </c>
      <c r="P19" s="33" t="e">
        <f t="shared" si="3"/>
        <v>#REF!</v>
      </c>
      <c r="Q19" s="34"/>
      <c r="R19" s="93">
        <f>General_meserii!C73</f>
        <v>215</v>
      </c>
      <c r="S19" s="75">
        <f>General_meserii!G73</f>
        <v>215</v>
      </c>
      <c r="T19" s="71">
        <f>General_meserii!K73</f>
        <v>0</v>
      </c>
      <c r="U19" s="71" t="e">
        <f>General_meserii!#REF!</f>
        <v>#REF!</v>
      </c>
      <c r="V19" s="84">
        <f>General_meserii!L73</f>
        <v>0</v>
      </c>
      <c r="W19" s="35" t="e">
        <f t="shared" si="5"/>
        <v>#REF!</v>
      </c>
      <c r="X19" s="36" t="e">
        <f t="shared" si="6"/>
        <v>#REF!</v>
      </c>
      <c r="Y19" s="35" t="e">
        <f t="shared" si="7"/>
        <v>#REF!</v>
      </c>
      <c r="Z19" s="35" t="e">
        <f t="shared" si="8"/>
        <v>#REF!</v>
      </c>
      <c r="AA19" s="36"/>
      <c r="AB19" s="35" t="e">
        <f t="shared" si="9"/>
        <v>#REF!</v>
      </c>
      <c r="AC19" s="35" t="e">
        <f t="shared" si="10"/>
        <v>#REF!</v>
      </c>
      <c r="AD19" s="36"/>
    </row>
    <row r="20" spans="1:30" s="41" customFormat="1" ht="27.75" customHeight="1">
      <c r="A20" s="7" t="s">
        <v>40</v>
      </c>
      <c r="B20" s="3">
        <v>723</v>
      </c>
      <c r="C20" s="39" t="e">
        <f>General_meserii!#REF!</f>
        <v>#REF!</v>
      </c>
      <c r="D20" s="39" t="e">
        <f>General_meserii!#REF!</f>
        <v>#REF!</v>
      </c>
      <c r="E20" s="40" t="e">
        <f>General_meserii!#REF!</f>
        <v>#REF!</v>
      </c>
      <c r="F20" s="39" t="e">
        <f>General_meserii!#REF!</f>
        <v>#REF!</v>
      </c>
      <c r="G20" s="39" t="e">
        <f>General_meserii!#REF!</f>
        <v>#REF!</v>
      </c>
      <c r="H20" s="40" t="e">
        <f>General_meserii!#REF!</f>
        <v>#REF!</v>
      </c>
      <c r="I20" s="39" t="e">
        <f>General_meserii!#REF!</f>
        <v>#REF!</v>
      </c>
      <c r="J20" s="39" t="e">
        <f>General_meserii!#REF!</f>
        <v>#REF!</v>
      </c>
      <c r="K20" s="40" t="e">
        <f>General_meserii!#REF!</f>
        <v>#REF!</v>
      </c>
      <c r="L20" s="39" t="e">
        <f>General_meserii!#REF!</f>
        <v>#REF!</v>
      </c>
      <c r="M20" s="39" t="e">
        <f>General_meserii!#REF!</f>
        <v>#REF!</v>
      </c>
      <c r="N20" s="40" t="e">
        <f>General_meserii!#REF!</f>
        <v>#REF!</v>
      </c>
      <c r="O20" s="79" t="e">
        <f t="shared" si="2"/>
        <v>#REF!</v>
      </c>
      <c r="P20" s="33" t="e">
        <f t="shared" si="3"/>
        <v>#REF!</v>
      </c>
      <c r="Q20" s="34" t="e">
        <f t="shared" si="4"/>
        <v>#REF!</v>
      </c>
      <c r="R20" s="93">
        <f>General_meserii!C79</f>
        <v>810</v>
      </c>
      <c r="S20" s="75">
        <f>General_meserii!G79</f>
        <v>600</v>
      </c>
      <c r="T20" s="71">
        <f>General_meserii!K79</f>
        <v>0</v>
      </c>
      <c r="U20" s="71" t="e">
        <f>General_meserii!#REF!</f>
        <v>#REF!</v>
      </c>
      <c r="V20" s="84">
        <f>General_meserii!L79</f>
        <v>0</v>
      </c>
      <c r="W20" s="35" t="e">
        <f t="shared" si="5"/>
        <v>#REF!</v>
      </c>
      <c r="X20" s="36" t="e">
        <f t="shared" si="6"/>
        <v>#REF!</v>
      </c>
      <c r="Y20" s="35" t="e">
        <f t="shared" si="7"/>
        <v>#REF!</v>
      </c>
      <c r="Z20" s="35" t="e">
        <f t="shared" si="8"/>
        <v>#REF!</v>
      </c>
      <c r="AA20" s="36" t="e">
        <f t="shared" si="11"/>
        <v>#REF!</v>
      </c>
      <c r="AB20" s="35" t="e">
        <f t="shared" si="9"/>
        <v>#REF!</v>
      </c>
      <c r="AC20" s="35" t="e">
        <f t="shared" si="10"/>
        <v>#REF!</v>
      </c>
      <c r="AD20" s="36"/>
    </row>
    <row r="21" spans="1:30" s="41" customFormat="1" ht="17.100000000000001" customHeight="1">
      <c r="A21" s="6" t="s">
        <v>41</v>
      </c>
      <c r="B21" s="3">
        <v>724</v>
      </c>
      <c r="C21" s="39" t="e">
        <f>General_meserii!#REF!</f>
        <v>#REF!</v>
      </c>
      <c r="D21" s="39" t="e">
        <f>General_meserii!#REF!</f>
        <v>#REF!</v>
      </c>
      <c r="E21" s="40" t="e">
        <f>General_meserii!#REF!</f>
        <v>#REF!</v>
      </c>
      <c r="F21" s="39" t="e">
        <f>General_meserii!#REF!</f>
        <v>#REF!</v>
      </c>
      <c r="G21" s="39" t="e">
        <f>General_meserii!#REF!</f>
        <v>#REF!</v>
      </c>
      <c r="H21" s="40" t="e">
        <f>General_meserii!#REF!</f>
        <v>#REF!</v>
      </c>
      <c r="I21" s="39" t="e">
        <f>General_meserii!#REF!</f>
        <v>#REF!</v>
      </c>
      <c r="J21" s="39" t="e">
        <f>General_meserii!#REF!</f>
        <v>#REF!</v>
      </c>
      <c r="K21" s="40" t="e">
        <f>General_meserii!#REF!</f>
        <v>#REF!</v>
      </c>
      <c r="L21" s="39" t="e">
        <f>General_meserii!#REF!</f>
        <v>#REF!</v>
      </c>
      <c r="M21" s="39" t="e">
        <f>General_meserii!#REF!</f>
        <v>#REF!</v>
      </c>
      <c r="N21" s="40" t="e">
        <f>General_meserii!#REF!</f>
        <v>#REF!</v>
      </c>
      <c r="O21" s="79"/>
      <c r="P21" s="33"/>
      <c r="Q21" s="34"/>
      <c r="R21" s="93">
        <f>General_meserii!C87</f>
        <v>30</v>
      </c>
      <c r="S21" s="75">
        <f>General_meserii!G87</f>
        <v>0</v>
      </c>
      <c r="T21" s="71">
        <f>General_meserii!K87</f>
        <v>0</v>
      </c>
      <c r="U21" s="71" t="e">
        <f>General_meserii!#REF!</f>
        <v>#REF!</v>
      </c>
      <c r="V21" s="84">
        <f>General_meserii!L87</f>
        <v>0</v>
      </c>
      <c r="W21" s="35"/>
      <c r="X21" s="36" t="e">
        <f t="shared" si="6"/>
        <v>#REF!</v>
      </c>
      <c r="Y21" s="35"/>
      <c r="Z21" s="35"/>
      <c r="AA21" s="36"/>
      <c r="AB21" s="35"/>
      <c r="AC21" s="35"/>
      <c r="AD21" s="36"/>
    </row>
    <row r="22" spans="1:30" s="41" customFormat="1" ht="17.100000000000001" customHeight="1">
      <c r="A22" s="7" t="s">
        <v>42</v>
      </c>
      <c r="B22" s="3">
        <v>732</v>
      </c>
      <c r="C22" s="39" t="e">
        <f>General_meserii!#REF!</f>
        <v>#REF!</v>
      </c>
      <c r="D22" s="39" t="e">
        <f>General_meserii!#REF!</f>
        <v>#REF!</v>
      </c>
      <c r="E22" s="40" t="e">
        <f>General_meserii!#REF!</f>
        <v>#REF!</v>
      </c>
      <c r="F22" s="39" t="e">
        <f>General_meserii!#REF!</f>
        <v>#REF!</v>
      </c>
      <c r="G22" s="39" t="e">
        <f>General_meserii!#REF!</f>
        <v>#REF!</v>
      </c>
      <c r="H22" s="40" t="e">
        <f>General_meserii!#REF!</f>
        <v>#REF!</v>
      </c>
      <c r="I22" s="39" t="e">
        <f>General_meserii!#REF!</f>
        <v>#REF!</v>
      </c>
      <c r="J22" s="39" t="e">
        <f>General_meserii!#REF!</f>
        <v>#REF!</v>
      </c>
      <c r="K22" s="40" t="e">
        <f>General_meserii!#REF!</f>
        <v>#REF!</v>
      </c>
      <c r="L22" s="39" t="e">
        <f>General_meserii!#REF!</f>
        <v>#REF!</v>
      </c>
      <c r="M22" s="39" t="e">
        <f>General_meserii!#REF!</f>
        <v>#REF!</v>
      </c>
      <c r="N22" s="40" t="e">
        <f>General_meserii!#REF!</f>
        <v>#REF!</v>
      </c>
      <c r="O22" s="79" t="e">
        <f t="shared" si="2"/>
        <v>#REF!</v>
      </c>
      <c r="P22" s="33" t="e">
        <f t="shared" si="3"/>
        <v>#REF!</v>
      </c>
      <c r="Q22" s="34" t="e">
        <f t="shared" si="4"/>
        <v>#REF!</v>
      </c>
      <c r="R22" s="93">
        <f>General_meserii!C90</f>
        <v>1560</v>
      </c>
      <c r="S22" s="75">
        <f>General_meserii!G90</f>
        <v>1510</v>
      </c>
      <c r="T22" s="71">
        <f>General_meserii!K90</f>
        <v>0</v>
      </c>
      <c r="U22" s="71" t="e">
        <f>General_meserii!#REF!</f>
        <v>#REF!</v>
      </c>
      <c r="V22" s="84">
        <f>General_meserii!L90</f>
        <v>0</v>
      </c>
      <c r="W22" s="35" t="e">
        <f t="shared" si="5"/>
        <v>#REF!</v>
      </c>
      <c r="X22" s="36" t="e">
        <f t="shared" si="6"/>
        <v>#REF!</v>
      </c>
      <c r="Y22" s="35" t="e">
        <f t="shared" si="7"/>
        <v>#REF!</v>
      </c>
      <c r="Z22" s="35" t="e">
        <f t="shared" si="8"/>
        <v>#REF!</v>
      </c>
      <c r="AA22" s="36" t="e">
        <f t="shared" si="11"/>
        <v>#REF!</v>
      </c>
      <c r="AB22" s="35" t="e">
        <f t="shared" si="9"/>
        <v>#REF!</v>
      </c>
      <c r="AC22" s="35" t="e">
        <f t="shared" si="10"/>
        <v>#REF!</v>
      </c>
      <c r="AD22" s="36" t="e">
        <f t="shared" si="12"/>
        <v>#REF!</v>
      </c>
    </row>
    <row r="23" spans="1:30" ht="27" customHeight="1">
      <c r="A23" s="7" t="s">
        <v>43</v>
      </c>
      <c r="B23" s="4">
        <v>811</v>
      </c>
      <c r="C23" s="24" t="e">
        <f>General_meserii!#REF!</f>
        <v>#REF!</v>
      </c>
      <c r="D23" s="24" t="e">
        <f>General_meserii!#REF!</f>
        <v>#REF!</v>
      </c>
      <c r="E23" s="30" t="e">
        <f>General_meserii!#REF!</f>
        <v>#REF!</v>
      </c>
      <c r="F23" s="24" t="e">
        <f>General_meserii!#REF!</f>
        <v>#REF!</v>
      </c>
      <c r="G23" s="24" t="e">
        <f>General_meserii!#REF!</f>
        <v>#REF!</v>
      </c>
      <c r="H23" s="30" t="e">
        <f>General_meserii!#REF!</f>
        <v>#REF!</v>
      </c>
      <c r="I23" s="24" t="e">
        <f>General_meserii!#REF!</f>
        <v>#REF!</v>
      </c>
      <c r="J23" s="24" t="e">
        <f>General_meserii!#REF!</f>
        <v>#REF!</v>
      </c>
      <c r="K23" s="30" t="e">
        <f>General_meserii!#REF!</f>
        <v>#REF!</v>
      </c>
      <c r="L23" s="24" t="e">
        <f>General_meserii!#REF!</f>
        <v>#REF!</v>
      </c>
      <c r="M23" s="24" t="e">
        <f>General_meserii!#REF!</f>
        <v>#REF!</v>
      </c>
      <c r="N23" s="30" t="e">
        <f>General_meserii!#REF!</f>
        <v>#REF!</v>
      </c>
      <c r="O23" s="79" t="e">
        <f t="shared" si="2"/>
        <v>#REF!</v>
      </c>
      <c r="P23" s="33" t="e">
        <f t="shared" si="3"/>
        <v>#REF!</v>
      </c>
      <c r="Q23" s="34"/>
      <c r="R23" s="94">
        <f>General_meserii!C108</f>
        <v>75</v>
      </c>
      <c r="S23" s="76">
        <f>General_meserii!G108</f>
        <v>75</v>
      </c>
      <c r="T23" s="73">
        <f>General_meserii!K108</f>
        <v>0</v>
      </c>
      <c r="U23" s="73" t="e">
        <f>General_meserii!#REF!</f>
        <v>#REF!</v>
      </c>
      <c r="V23" s="86">
        <f>General_meserii!L108</f>
        <v>0</v>
      </c>
      <c r="W23" s="35" t="e">
        <f t="shared" si="5"/>
        <v>#REF!</v>
      </c>
      <c r="X23" s="36" t="e">
        <f t="shared" si="6"/>
        <v>#REF!</v>
      </c>
      <c r="Y23" s="35" t="e">
        <f t="shared" si="7"/>
        <v>#REF!</v>
      </c>
      <c r="Z23" s="35" t="e">
        <f t="shared" si="8"/>
        <v>#REF!</v>
      </c>
      <c r="AA23" s="36"/>
      <c r="AB23" s="35" t="e">
        <f t="shared" si="9"/>
        <v>#REF!</v>
      </c>
      <c r="AC23" s="35" t="e">
        <f t="shared" si="10"/>
        <v>#REF!</v>
      </c>
      <c r="AD23" s="36"/>
    </row>
    <row r="24" spans="1:30" ht="17.100000000000001" customHeight="1">
      <c r="A24" s="7" t="s">
        <v>44</v>
      </c>
      <c r="B24" s="4">
        <v>812</v>
      </c>
      <c r="C24" s="24" t="e">
        <f>General_meserii!#REF!</f>
        <v>#REF!</v>
      </c>
      <c r="D24" s="24" t="e">
        <f>General_meserii!#REF!</f>
        <v>#REF!</v>
      </c>
      <c r="E24" s="30" t="e">
        <f>General_meserii!#REF!</f>
        <v>#REF!</v>
      </c>
      <c r="F24" s="24" t="e">
        <f>General_meserii!#REF!</f>
        <v>#REF!</v>
      </c>
      <c r="G24" s="24" t="e">
        <f>General_meserii!#REF!</f>
        <v>#REF!</v>
      </c>
      <c r="H24" s="30" t="e">
        <f>General_meserii!#REF!</f>
        <v>#REF!</v>
      </c>
      <c r="I24" s="24" t="e">
        <f>General_meserii!#REF!</f>
        <v>#REF!</v>
      </c>
      <c r="J24" s="24" t="e">
        <f>General_meserii!#REF!</f>
        <v>#REF!</v>
      </c>
      <c r="K24" s="30" t="e">
        <f>General_meserii!#REF!</f>
        <v>#REF!</v>
      </c>
      <c r="L24" s="24" t="e">
        <f>General_meserii!#REF!</f>
        <v>#REF!</v>
      </c>
      <c r="M24" s="24" t="e">
        <f>General_meserii!#REF!</f>
        <v>#REF!</v>
      </c>
      <c r="N24" s="30" t="e">
        <f>General_meserii!#REF!</f>
        <v>#REF!</v>
      </c>
      <c r="O24" s="79" t="e">
        <f t="shared" si="2"/>
        <v>#REF!</v>
      </c>
      <c r="P24" s="33" t="e">
        <f t="shared" si="3"/>
        <v>#REF!</v>
      </c>
      <c r="Q24" s="34"/>
      <c r="R24" s="94">
        <f>General_meserii!C111</f>
        <v>25</v>
      </c>
      <c r="S24" s="76">
        <f>General_meserii!G111</f>
        <v>25</v>
      </c>
      <c r="T24" s="73">
        <f>General_meserii!K111</f>
        <v>0</v>
      </c>
      <c r="U24" s="73" t="e">
        <f>General_meserii!#REF!</f>
        <v>#REF!</v>
      </c>
      <c r="V24" s="86">
        <f>General_meserii!L111</f>
        <v>0</v>
      </c>
      <c r="W24" s="35"/>
      <c r="X24" s="36"/>
      <c r="Y24" s="35" t="e">
        <f t="shared" si="7"/>
        <v>#REF!</v>
      </c>
      <c r="Z24" s="35" t="e">
        <f t="shared" si="8"/>
        <v>#REF!</v>
      </c>
      <c r="AA24" s="36"/>
      <c r="AB24" s="35" t="e">
        <f t="shared" si="9"/>
        <v>#REF!</v>
      </c>
      <c r="AC24" s="35" t="e">
        <f t="shared" si="10"/>
        <v>#REF!</v>
      </c>
      <c r="AD24" s="36"/>
    </row>
    <row r="25" spans="1:30" ht="20.25" customHeight="1">
      <c r="A25" s="7" t="s">
        <v>45</v>
      </c>
      <c r="B25" s="4">
        <v>821</v>
      </c>
      <c r="C25" s="24" t="e">
        <f>General_meserii!#REF!</f>
        <v>#REF!</v>
      </c>
      <c r="D25" s="24" t="e">
        <f>General_meserii!#REF!</f>
        <v>#REF!</v>
      </c>
      <c r="E25" s="30" t="e">
        <f>General_meserii!#REF!</f>
        <v>#REF!</v>
      </c>
      <c r="F25" s="24" t="e">
        <f>General_meserii!#REF!</f>
        <v>#REF!</v>
      </c>
      <c r="G25" s="24" t="e">
        <f>General_meserii!#REF!</f>
        <v>#REF!</v>
      </c>
      <c r="H25" s="30" t="e">
        <f>General_meserii!#REF!</f>
        <v>#REF!</v>
      </c>
      <c r="I25" s="24" t="e">
        <f>General_meserii!#REF!</f>
        <v>#REF!</v>
      </c>
      <c r="J25" s="24" t="e">
        <f>General_meserii!#REF!</f>
        <v>#REF!</v>
      </c>
      <c r="K25" s="30" t="e">
        <f>General_meserii!#REF!</f>
        <v>#REF!</v>
      </c>
      <c r="L25" s="24" t="e">
        <f>General_meserii!#REF!</f>
        <v>#REF!</v>
      </c>
      <c r="M25" s="24" t="e">
        <f>General_meserii!#REF!</f>
        <v>#REF!</v>
      </c>
      <c r="N25" s="30" t="e">
        <f>General_meserii!#REF!</f>
        <v>#REF!</v>
      </c>
      <c r="O25" s="79" t="e">
        <f t="shared" si="2"/>
        <v>#REF!</v>
      </c>
      <c r="P25" s="33" t="e">
        <f t="shared" si="3"/>
        <v>#REF!</v>
      </c>
      <c r="Q25" s="34"/>
      <c r="R25" s="94">
        <f>General_meserii!C114</f>
        <v>50</v>
      </c>
      <c r="S25" s="76">
        <f>General_meserii!G114</f>
        <v>50</v>
      </c>
      <c r="T25" s="73">
        <f>General_meserii!K114</f>
        <v>0</v>
      </c>
      <c r="U25" s="73" t="e">
        <f>General_meserii!#REF!</f>
        <v>#REF!</v>
      </c>
      <c r="V25" s="86">
        <f>General_meserii!L114</f>
        <v>0</v>
      </c>
      <c r="W25" s="35" t="e">
        <f t="shared" si="5"/>
        <v>#REF!</v>
      </c>
      <c r="X25" s="36" t="e">
        <f t="shared" si="6"/>
        <v>#REF!</v>
      </c>
      <c r="Y25" s="35" t="e">
        <f t="shared" si="7"/>
        <v>#REF!</v>
      </c>
      <c r="Z25" s="35" t="e">
        <f t="shared" si="8"/>
        <v>#REF!</v>
      </c>
      <c r="AA25" s="36"/>
      <c r="AB25" s="35" t="e">
        <f t="shared" si="9"/>
        <v>#REF!</v>
      </c>
      <c r="AC25" s="35" t="e">
        <f t="shared" si="10"/>
        <v>#REF!</v>
      </c>
      <c r="AD25" s="36"/>
    </row>
    <row r="26" spans="1:30" ht="30.75" customHeight="1">
      <c r="A26" s="7" t="s">
        <v>46</v>
      </c>
      <c r="B26" s="4">
        <v>921</v>
      </c>
      <c r="C26" s="24" t="e">
        <f>General_meserii!#REF!</f>
        <v>#REF!</v>
      </c>
      <c r="D26" s="24" t="e">
        <f>General_meserii!#REF!</f>
        <v>#REF!</v>
      </c>
      <c r="E26" s="30" t="e">
        <f>General_meserii!#REF!</f>
        <v>#REF!</v>
      </c>
      <c r="F26" s="24" t="e">
        <f>General_meserii!#REF!</f>
        <v>#REF!</v>
      </c>
      <c r="G26" s="24" t="e">
        <f>General_meserii!#REF!</f>
        <v>#REF!</v>
      </c>
      <c r="H26" s="30" t="e">
        <f>General_meserii!#REF!</f>
        <v>#REF!</v>
      </c>
      <c r="I26" s="24" t="e">
        <f>General_meserii!#REF!</f>
        <v>#REF!</v>
      </c>
      <c r="J26" s="24" t="e">
        <f>General_meserii!#REF!</f>
        <v>#REF!</v>
      </c>
      <c r="K26" s="30" t="e">
        <f>General_meserii!#REF!</f>
        <v>#REF!</v>
      </c>
      <c r="L26" s="24" t="e">
        <f>General_meserii!#REF!</f>
        <v>#REF!</v>
      </c>
      <c r="M26" s="24" t="e">
        <f>General_meserii!#REF!</f>
        <v>#REF!</v>
      </c>
      <c r="N26" s="30" t="e">
        <f>General_meserii!#REF!</f>
        <v>#REF!</v>
      </c>
      <c r="O26" s="79" t="e">
        <f t="shared" si="2"/>
        <v>#REF!</v>
      </c>
      <c r="P26" s="33" t="e">
        <f t="shared" si="3"/>
        <v>#REF!</v>
      </c>
      <c r="Q26" s="34"/>
      <c r="R26" s="94">
        <f>General_meserii!C117</f>
        <v>25</v>
      </c>
      <c r="S26" s="76">
        <f>General_meserii!G117</f>
        <v>25</v>
      </c>
      <c r="T26" s="73">
        <f>General_meserii!K117</f>
        <v>0</v>
      </c>
      <c r="U26" s="73" t="e">
        <f>General_meserii!#REF!</f>
        <v>#REF!</v>
      </c>
      <c r="V26" s="86">
        <f>General_meserii!L117</f>
        <v>0</v>
      </c>
      <c r="W26" s="35"/>
      <c r="X26" s="36" t="e">
        <f t="shared" si="6"/>
        <v>#REF!</v>
      </c>
      <c r="Y26" s="35"/>
      <c r="Z26" s="35"/>
      <c r="AA26" s="36"/>
      <c r="AB26" s="35" t="e">
        <f t="shared" si="9"/>
        <v>#REF!</v>
      </c>
      <c r="AC26" s="35" t="e">
        <f t="shared" si="10"/>
        <v>#REF!</v>
      </c>
      <c r="AD26" s="36"/>
    </row>
    <row r="27" spans="1:30" ht="17.100000000000001" customHeight="1">
      <c r="A27" s="7" t="s">
        <v>50</v>
      </c>
      <c r="B27" s="3">
        <v>1011</v>
      </c>
      <c r="C27" s="24"/>
      <c r="D27" s="24"/>
      <c r="E27" s="30"/>
      <c r="F27" s="24"/>
      <c r="G27" s="24"/>
      <c r="H27" s="30"/>
      <c r="I27" s="24"/>
      <c r="J27" s="24"/>
      <c r="K27" s="30"/>
      <c r="L27" s="24" t="e">
        <f>General_meserii!#REF!</f>
        <v>#REF!</v>
      </c>
      <c r="M27" s="24" t="e">
        <f>General_meserii!#REF!</f>
        <v>#REF!</v>
      </c>
      <c r="N27" s="30" t="e">
        <f>General_meserii!#REF!</f>
        <v>#REF!</v>
      </c>
      <c r="O27" s="79" t="e">
        <f t="shared" si="2"/>
        <v>#REF!</v>
      </c>
      <c r="P27" s="33" t="e">
        <f t="shared" si="3"/>
        <v>#REF!</v>
      </c>
      <c r="Q27" s="34"/>
      <c r="R27" s="94"/>
      <c r="S27" s="76"/>
      <c r="T27" s="73"/>
      <c r="U27" s="73"/>
      <c r="V27" s="86"/>
      <c r="W27" s="35"/>
      <c r="X27" s="36"/>
      <c r="Y27" s="35"/>
      <c r="Z27" s="35"/>
      <c r="AA27" s="36"/>
      <c r="AB27" s="35" t="e">
        <f t="shared" si="9"/>
        <v>#REF!</v>
      </c>
      <c r="AC27" s="35" t="e">
        <f t="shared" si="10"/>
        <v>#REF!</v>
      </c>
      <c r="AD27" s="36"/>
    </row>
    <row r="28" spans="1:30" ht="17.100000000000001" customHeight="1">
      <c r="A28" s="7" t="s">
        <v>47</v>
      </c>
      <c r="B28" s="4">
        <v>1012</v>
      </c>
      <c r="C28" s="24" t="e">
        <f>General_meserii!#REF!</f>
        <v>#REF!</v>
      </c>
      <c r="D28" s="24" t="e">
        <f>General_meserii!#REF!</f>
        <v>#REF!</v>
      </c>
      <c r="E28" s="30" t="e">
        <f>General_meserii!#REF!</f>
        <v>#REF!</v>
      </c>
      <c r="F28" s="24" t="e">
        <f>General_meserii!#REF!</f>
        <v>#REF!</v>
      </c>
      <c r="G28" s="24" t="e">
        <f>General_meserii!#REF!</f>
        <v>#REF!</v>
      </c>
      <c r="H28" s="30" t="e">
        <f>General_meserii!#REF!</f>
        <v>#REF!</v>
      </c>
      <c r="I28" s="24" t="e">
        <f>General_meserii!#REF!</f>
        <v>#REF!</v>
      </c>
      <c r="J28" s="24" t="e">
        <f>General_meserii!#REF!</f>
        <v>#REF!</v>
      </c>
      <c r="K28" s="30" t="e">
        <f>General_meserii!#REF!</f>
        <v>#REF!</v>
      </c>
      <c r="L28" s="24" t="e">
        <f>General_meserii!#REF!</f>
        <v>#REF!</v>
      </c>
      <c r="M28" s="24" t="e">
        <f>General_meserii!#REF!</f>
        <v>#REF!</v>
      </c>
      <c r="N28" s="30" t="e">
        <f>General_meserii!#REF!</f>
        <v>#REF!</v>
      </c>
      <c r="O28" s="79" t="e">
        <f t="shared" si="2"/>
        <v>#REF!</v>
      </c>
      <c r="P28" s="33"/>
      <c r="Q28" s="34" t="e">
        <f t="shared" si="4"/>
        <v>#REF!</v>
      </c>
      <c r="R28" s="94">
        <f>General_meserii!C120</f>
        <v>210</v>
      </c>
      <c r="S28" s="76">
        <f>General_meserii!G120</f>
        <v>80</v>
      </c>
      <c r="T28" s="73">
        <f>General_meserii!K120</f>
        <v>70</v>
      </c>
      <c r="U28" s="73" t="e">
        <f>General_meserii!#REF!</f>
        <v>#REF!</v>
      </c>
      <c r="V28" s="86">
        <f>General_meserii!L120</f>
        <v>10</v>
      </c>
      <c r="W28" s="35" t="e">
        <f t="shared" si="5"/>
        <v>#REF!</v>
      </c>
      <c r="X28" s="36" t="e">
        <f t="shared" si="6"/>
        <v>#REF!</v>
      </c>
      <c r="Y28" s="35" t="e">
        <f t="shared" si="7"/>
        <v>#REF!</v>
      </c>
      <c r="Z28" s="35" t="e">
        <f t="shared" si="8"/>
        <v>#REF!</v>
      </c>
      <c r="AA28" s="36" t="e">
        <f t="shared" si="11"/>
        <v>#REF!</v>
      </c>
      <c r="AB28" s="35" t="e">
        <f t="shared" si="9"/>
        <v>#REF!</v>
      </c>
      <c r="AC28" s="35" t="e">
        <f t="shared" si="10"/>
        <v>#REF!</v>
      </c>
      <c r="AD28" s="36" t="e">
        <f t="shared" si="12"/>
        <v>#REF!</v>
      </c>
    </row>
    <row r="29" spans="1:30" ht="33" customHeight="1">
      <c r="A29" s="7" t="s">
        <v>48</v>
      </c>
      <c r="B29" s="4">
        <v>1013</v>
      </c>
      <c r="C29" s="24" t="e">
        <f>General_meserii!#REF!</f>
        <v>#REF!</v>
      </c>
      <c r="D29" s="24" t="e">
        <f>General_meserii!#REF!</f>
        <v>#REF!</v>
      </c>
      <c r="E29" s="30" t="e">
        <f>General_meserii!#REF!</f>
        <v>#REF!</v>
      </c>
      <c r="F29" s="24" t="e">
        <f>General_meserii!#REF!</f>
        <v>#REF!</v>
      </c>
      <c r="G29" s="24" t="e">
        <f>General_meserii!#REF!</f>
        <v>#REF!</v>
      </c>
      <c r="H29" s="30" t="e">
        <f>General_meserii!#REF!</f>
        <v>#REF!</v>
      </c>
      <c r="I29" s="24" t="e">
        <f>General_meserii!#REF!</f>
        <v>#REF!</v>
      </c>
      <c r="J29" s="24" t="e">
        <f>General_meserii!#REF!</f>
        <v>#REF!</v>
      </c>
      <c r="K29" s="30" t="e">
        <f>General_meserii!#REF!</f>
        <v>#REF!</v>
      </c>
      <c r="L29" s="24" t="e">
        <f>General_meserii!#REF!</f>
        <v>#REF!</v>
      </c>
      <c r="M29" s="24" t="e">
        <f>General_meserii!#REF!</f>
        <v>#REF!</v>
      </c>
      <c r="N29" s="30" t="e">
        <f>General_meserii!#REF!</f>
        <v>#REF!</v>
      </c>
      <c r="O29" s="79" t="e">
        <f t="shared" si="2"/>
        <v>#REF!</v>
      </c>
      <c r="P29" s="33" t="e">
        <f t="shared" si="3"/>
        <v>#REF!</v>
      </c>
      <c r="Q29" s="34" t="e">
        <f t="shared" si="4"/>
        <v>#REF!</v>
      </c>
      <c r="R29" s="94">
        <f>General_meserii!C125</f>
        <v>810</v>
      </c>
      <c r="S29" s="76">
        <f>General_meserii!G125</f>
        <v>380</v>
      </c>
      <c r="T29" s="73">
        <f>General_meserii!K125</f>
        <v>300</v>
      </c>
      <c r="U29" s="73" t="e">
        <f>General_meserii!#REF!</f>
        <v>#REF!</v>
      </c>
      <c r="V29" s="86">
        <f>General_meserii!L125</f>
        <v>40</v>
      </c>
      <c r="W29" s="35" t="e">
        <f t="shared" si="5"/>
        <v>#REF!</v>
      </c>
      <c r="X29" s="36" t="e">
        <f t="shared" si="6"/>
        <v>#REF!</v>
      </c>
      <c r="Y29" s="35" t="e">
        <f t="shared" si="7"/>
        <v>#REF!</v>
      </c>
      <c r="Z29" s="35" t="e">
        <f t="shared" si="8"/>
        <v>#REF!</v>
      </c>
      <c r="AA29" s="36" t="e">
        <f t="shared" si="11"/>
        <v>#REF!</v>
      </c>
      <c r="AB29" s="35" t="e">
        <f t="shared" si="9"/>
        <v>#REF!</v>
      </c>
      <c r="AC29" s="35" t="e">
        <f t="shared" si="10"/>
        <v>#REF!</v>
      </c>
      <c r="AD29" s="36" t="e">
        <f t="shared" si="12"/>
        <v>#REF!</v>
      </c>
    </row>
    <row r="30" spans="1:30" ht="21" customHeight="1">
      <c r="A30" s="6" t="s">
        <v>49</v>
      </c>
      <c r="B30" s="4">
        <v>1015</v>
      </c>
      <c r="C30" s="24" t="e">
        <f>General_meserii!#REF!</f>
        <v>#REF!</v>
      </c>
      <c r="D30" s="24" t="e">
        <f>General_meserii!#REF!</f>
        <v>#REF!</v>
      </c>
      <c r="E30" s="30" t="e">
        <f>General_meserii!#REF!</f>
        <v>#REF!</v>
      </c>
      <c r="F30" s="24" t="e">
        <f>General_meserii!#REF!</f>
        <v>#REF!</v>
      </c>
      <c r="G30" s="24" t="e">
        <f>General_meserii!#REF!</f>
        <v>#REF!</v>
      </c>
      <c r="H30" s="30" t="e">
        <f>General_meserii!#REF!</f>
        <v>#REF!</v>
      </c>
      <c r="I30" s="24" t="e">
        <f>General_meserii!#REF!</f>
        <v>#REF!</v>
      </c>
      <c r="J30" s="24" t="e">
        <f>General_meserii!#REF!</f>
        <v>#REF!</v>
      </c>
      <c r="K30" s="30" t="e">
        <f>General_meserii!#REF!</f>
        <v>#REF!</v>
      </c>
      <c r="L30" s="24" t="e">
        <f>General_meserii!#REF!</f>
        <v>#REF!</v>
      </c>
      <c r="M30" s="24" t="e">
        <f>General_meserii!#REF!</f>
        <v>#REF!</v>
      </c>
      <c r="N30" s="30" t="e">
        <f>General_meserii!#REF!</f>
        <v>#REF!</v>
      </c>
      <c r="O30" s="79" t="e">
        <f t="shared" si="2"/>
        <v>#REF!</v>
      </c>
      <c r="P30" s="33" t="e">
        <f t="shared" si="3"/>
        <v>#REF!</v>
      </c>
      <c r="Q30" s="34" t="e">
        <f t="shared" si="4"/>
        <v>#REF!</v>
      </c>
      <c r="R30" s="94">
        <f>General_meserii!C130</f>
        <v>50</v>
      </c>
      <c r="S30" s="76">
        <f>General_meserii!G130</f>
        <v>30</v>
      </c>
      <c r="T30" s="73">
        <f>General_meserii!K130</f>
        <v>20</v>
      </c>
      <c r="U30" s="73" t="e">
        <f>General_meserii!#REF!</f>
        <v>#REF!</v>
      </c>
      <c r="V30" s="86">
        <f>General_meserii!L130</f>
        <v>0</v>
      </c>
      <c r="W30" s="35" t="e">
        <f t="shared" si="5"/>
        <v>#REF!</v>
      </c>
      <c r="X30" s="36" t="e">
        <f t="shared" si="6"/>
        <v>#REF!</v>
      </c>
      <c r="Y30" s="35" t="e">
        <f t="shared" si="7"/>
        <v>#REF!</v>
      </c>
      <c r="Z30" s="35" t="e">
        <f t="shared" si="8"/>
        <v>#REF!</v>
      </c>
      <c r="AA30" s="36" t="e">
        <f t="shared" si="11"/>
        <v>#REF!</v>
      </c>
      <c r="AB30" s="35" t="e">
        <f t="shared" si="9"/>
        <v>#REF!</v>
      </c>
      <c r="AC30" s="35" t="e">
        <f t="shared" si="10"/>
        <v>#REF!</v>
      </c>
      <c r="AD30" s="36" t="e">
        <f t="shared" si="12"/>
        <v>#REF!</v>
      </c>
    </row>
    <row r="31" spans="1:30" ht="17.100000000000001" customHeight="1">
      <c r="A31" s="7" t="s">
        <v>51</v>
      </c>
      <c r="B31" s="4">
        <v>1041</v>
      </c>
      <c r="C31" s="24" t="e">
        <f>General_meserii!#REF!</f>
        <v>#REF!</v>
      </c>
      <c r="D31" s="24" t="e">
        <f>General_meserii!#REF!</f>
        <v>#REF!</v>
      </c>
      <c r="E31" s="30" t="e">
        <f>General_meserii!#REF!</f>
        <v>#REF!</v>
      </c>
      <c r="F31" s="24" t="e">
        <f>General_meserii!#REF!</f>
        <v>#REF!</v>
      </c>
      <c r="G31" s="24" t="e">
        <f>General_meserii!#REF!</f>
        <v>#REF!</v>
      </c>
      <c r="H31" s="30" t="e">
        <f>General_meserii!#REF!</f>
        <v>#REF!</v>
      </c>
      <c r="I31" s="24" t="e">
        <f>General_meserii!#REF!</f>
        <v>#REF!</v>
      </c>
      <c r="J31" s="24" t="e">
        <f>General_meserii!#REF!</f>
        <v>#REF!</v>
      </c>
      <c r="K31" s="30" t="e">
        <f>General_meserii!#REF!</f>
        <v>#REF!</v>
      </c>
      <c r="L31" s="24" t="e">
        <f>General_meserii!#REF!</f>
        <v>#REF!</v>
      </c>
      <c r="M31" s="24" t="e">
        <f>General_meserii!#REF!</f>
        <v>#REF!</v>
      </c>
      <c r="N31" s="30" t="e">
        <f>General_meserii!#REF!</f>
        <v>#REF!</v>
      </c>
      <c r="O31" s="79" t="e">
        <f t="shared" si="2"/>
        <v>#REF!</v>
      </c>
      <c r="P31" s="33" t="e">
        <f t="shared" si="3"/>
        <v>#REF!</v>
      </c>
      <c r="Q31" s="34"/>
      <c r="R31" s="94">
        <f>General_meserii!C133</f>
        <v>365</v>
      </c>
      <c r="S31" s="76">
        <f>General_meserii!G133</f>
        <v>210</v>
      </c>
      <c r="T31" s="73">
        <f>General_meserii!K133</f>
        <v>0</v>
      </c>
      <c r="U31" s="73" t="e">
        <f>General_meserii!#REF!</f>
        <v>#REF!</v>
      </c>
      <c r="V31" s="86">
        <f>General_meserii!L133</f>
        <v>0</v>
      </c>
      <c r="W31" s="35" t="e">
        <f t="shared" si="5"/>
        <v>#REF!</v>
      </c>
      <c r="X31" s="36" t="e">
        <f t="shared" si="6"/>
        <v>#REF!</v>
      </c>
      <c r="Y31" s="35" t="e">
        <f t="shared" si="7"/>
        <v>#REF!</v>
      </c>
      <c r="Z31" s="35" t="e">
        <f t="shared" si="8"/>
        <v>#REF!</v>
      </c>
      <c r="AA31" s="36"/>
      <c r="AB31" s="35" t="e">
        <f t="shared" si="9"/>
        <v>#REF!</v>
      </c>
      <c r="AC31" s="35" t="e">
        <f t="shared" si="10"/>
        <v>#REF!</v>
      </c>
      <c r="AD31" s="36"/>
    </row>
    <row r="32" spans="1:30" ht="17.100000000000001" customHeight="1" thickBot="1">
      <c r="A32" s="8" t="s">
        <v>14</v>
      </c>
      <c r="B32" s="42"/>
      <c r="C32" s="43"/>
      <c r="D32" s="43"/>
      <c r="E32" s="44"/>
      <c r="F32" s="43"/>
      <c r="G32" s="43"/>
      <c r="H32" s="44"/>
      <c r="I32" s="43"/>
      <c r="J32" s="43"/>
      <c r="K32" s="44"/>
      <c r="L32" s="43"/>
      <c r="M32" s="43"/>
      <c r="N32" s="44"/>
      <c r="O32" s="80"/>
      <c r="P32" s="45"/>
      <c r="Q32" s="46"/>
      <c r="R32" s="95">
        <f>General_meserii!C138</f>
        <v>2185</v>
      </c>
      <c r="S32" s="90">
        <f>General_meserii!G138</f>
        <v>0</v>
      </c>
      <c r="T32" s="87">
        <f>General_meserii!K138</f>
        <v>0</v>
      </c>
      <c r="U32" s="87" t="e">
        <f>General_meserii!#REF!</f>
        <v>#REF!</v>
      </c>
      <c r="V32" s="88">
        <f>General_meserii!L138</f>
        <v>0</v>
      </c>
      <c r="W32" s="47">
        <f t="shared" si="5"/>
        <v>2185</v>
      </c>
      <c r="X32" s="48">
        <f t="shared" si="6"/>
        <v>2185</v>
      </c>
      <c r="Y32" s="47">
        <f t="shared" si="7"/>
        <v>2185</v>
      </c>
      <c r="Z32" s="47">
        <f t="shared" si="8"/>
        <v>0</v>
      </c>
      <c r="AA32" s="48"/>
      <c r="AB32" s="47">
        <f t="shared" si="9"/>
        <v>2185</v>
      </c>
      <c r="AC32" s="47">
        <f t="shared" si="10"/>
        <v>0</v>
      </c>
      <c r="AD32" s="48"/>
    </row>
    <row r="33" spans="1:25">
      <c r="A33" s="1"/>
      <c r="B33" s="1"/>
      <c r="C33" s="24"/>
      <c r="D33" s="24"/>
    </row>
    <row r="34" spans="1:25">
      <c r="A34" s="1"/>
      <c r="B34" s="1"/>
      <c r="C34" s="24"/>
      <c r="D34" s="24"/>
    </row>
    <row r="35" spans="1:25">
      <c r="A35" s="1"/>
      <c r="B35" s="1"/>
      <c r="C35" s="24"/>
      <c r="D35" s="24"/>
    </row>
    <row r="36" spans="1:25">
      <c r="A36" s="1"/>
      <c r="B36" s="1"/>
      <c r="C36" s="24"/>
      <c r="D36" s="24"/>
    </row>
    <row r="37" spans="1:25">
      <c r="A37" s="1"/>
      <c r="B37" s="1"/>
      <c r="C37" s="24"/>
      <c r="D37" s="24"/>
    </row>
    <row r="38" spans="1:25">
      <c r="A38" s="1"/>
      <c r="B38" s="1"/>
      <c r="C38" s="24"/>
      <c r="D38" s="24"/>
    </row>
    <row r="39" spans="1:25">
      <c r="A39" s="1"/>
      <c r="B39" s="1"/>
      <c r="C39" s="24"/>
      <c r="D39" s="24"/>
    </row>
    <row r="40" spans="1:25">
      <c r="A40" s="1"/>
      <c r="B40" s="1"/>
      <c r="C40" s="24"/>
      <c r="D40" s="24"/>
    </row>
    <row r="41" spans="1:25" ht="12" customHeight="1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</row>
    <row r="42" spans="1:25">
      <c r="A42" s="1"/>
      <c r="B42" s="1"/>
      <c r="C42" s="24"/>
      <c r="D42" s="24"/>
    </row>
    <row r="43" spans="1:25">
      <c r="A43" s="1"/>
      <c r="B43" s="1"/>
      <c r="C43" s="24"/>
      <c r="D43" s="24"/>
    </row>
    <row r="44" spans="1:25">
      <c r="A44" s="1"/>
      <c r="B44" s="1"/>
      <c r="C44" s="24"/>
      <c r="D44" s="24"/>
    </row>
    <row r="45" spans="1:25">
      <c r="A45" s="1"/>
      <c r="B45" s="1"/>
      <c r="C45" s="24"/>
      <c r="D45" s="24"/>
    </row>
    <row r="46" spans="1:25">
      <c r="A46" s="1"/>
      <c r="B46" s="1"/>
      <c r="C46" s="24"/>
      <c r="D46" s="24"/>
    </row>
    <row r="47" spans="1:25">
      <c r="A47" s="1"/>
      <c r="B47" s="1"/>
      <c r="C47" s="24"/>
      <c r="D47" s="24"/>
    </row>
    <row r="48" spans="1:25">
      <c r="A48" s="1"/>
      <c r="B48" s="1"/>
      <c r="C48" s="24"/>
      <c r="D48" s="24"/>
    </row>
    <row r="49" spans="1:4">
      <c r="A49" s="1"/>
      <c r="B49" s="1"/>
      <c r="C49" s="24"/>
      <c r="D49" s="24"/>
    </row>
    <row r="50" spans="1:4">
      <c r="A50" s="1"/>
      <c r="B50" s="1"/>
      <c r="C50" s="24"/>
      <c r="D50" s="24"/>
    </row>
    <row r="51" spans="1:4">
      <c r="A51" s="1"/>
      <c r="B51" s="1"/>
      <c r="C51" s="24"/>
      <c r="D51" s="24"/>
    </row>
    <row r="52" spans="1:4">
      <c r="A52" s="1"/>
      <c r="B52" s="1"/>
      <c r="C52" s="24"/>
      <c r="D52" s="24"/>
    </row>
  </sheetData>
  <mergeCells count="49">
    <mergeCell ref="C1:Q1"/>
    <mergeCell ref="O2:Q2"/>
    <mergeCell ref="AB2:AD2"/>
    <mergeCell ref="AB6:AB7"/>
    <mergeCell ref="AC6:AD6"/>
    <mergeCell ref="W3:AD3"/>
    <mergeCell ref="Y4:AD4"/>
    <mergeCell ref="X5:X7"/>
    <mergeCell ref="W5:W7"/>
    <mergeCell ref="Y5:AA5"/>
    <mergeCell ref="Y6:Y7"/>
    <mergeCell ref="Z6:AA6"/>
    <mergeCell ref="AB5:AD5"/>
    <mergeCell ref="R3:V4"/>
    <mergeCell ref="R5:R7"/>
    <mergeCell ref="S5:V5"/>
    <mergeCell ref="S6:S7"/>
    <mergeCell ref="T6:T7"/>
    <mergeCell ref="U6:V6"/>
    <mergeCell ref="W4:X4"/>
    <mergeCell ref="M5:N5"/>
    <mergeCell ref="O5:Q5"/>
    <mergeCell ref="M6:M7"/>
    <mergeCell ref="N6:N7"/>
    <mergeCell ref="O6:O7"/>
    <mergeCell ref="P6:P7"/>
    <mergeCell ref="Q6:Q7"/>
    <mergeCell ref="G5:H5"/>
    <mergeCell ref="I4:K4"/>
    <mergeCell ref="C3:H3"/>
    <mergeCell ref="J5:K5"/>
    <mergeCell ref="J6:J7"/>
    <mergeCell ref="C4:E4"/>
    <mergeCell ref="F4:H4"/>
    <mergeCell ref="F5:F7"/>
    <mergeCell ref="G6:G7"/>
    <mergeCell ref="H6:H7"/>
    <mergeCell ref="I3:Q3"/>
    <mergeCell ref="K6:K7"/>
    <mergeCell ref="L4:N4"/>
    <mergeCell ref="O4:Q4"/>
    <mergeCell ref="L5:L7"/>
    <mergeCell ref="I5:I7"/>
    <mergeCell ref="A3:A7"/>
    <mergeCell ref="E6:E7"/>
    <mergeCell ref="C5:C7"/>
    <mergeCell ref="D5:E5"/>
    <mergeCell ref="D6:D7"/>
    <mergeCell ref="B3:B7"/>
  </mergeCells>
  <phoneticPr fontId="1" type="noConversion"/>
  <pageMargins left="0" right="0" top="0.196850393700787" bottom="0.196850393700787" header="0.118110236220472" footer="0.11811023622047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General_meserii</vt:lpstr>
      <vt:lpstr>Domenii</vt:lpstr>
      <vt:lpstr>Domenii!Заголовки_для_печати</vt:lpstr>
      <vt:lpstr>General_meserii!Заголовки_для_печати</vt:lpstr>
    </vt:vector>
  </TitlesOfParts>
  <Company>MEC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ME-252-Punga</dc:creator>
  <cp:lastModifiedBy>sandra</cp:lastModifiedBy>
  <cp:lastPrinted>2016-07-08T06:30:18Z</cp:lastPrinted>
  <dcterms:created xsi:type="dcterms:W3CDTF">2005-11-01T15:19:08Z</dcterms:created>
  <dcterms:modified xsi:type="dcterms:W3CDTF">2016-07-13T07:27:04Z</dcterms:modified>
</cp:coreProperties>
</file>