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4680" windowWidth="15570" windowHeight="7395"/>
  </bookViews>
  <sheets>
    <sheet name="Budget_per Ouptut and ouctome" sheetId="20" r:id="rId1"/>
  </sheets>
  <definedNames>
    <definedName name="_xlnm.Print_Area" localSheetId="0">'Budget_per Ouptut and ouctome'!$A$1:$K$113</definedName>
  </definedNames>
  <calcPr calcId="145621"/>
</workbook>
</file>

<file path=xl/calcChain.xml><?xml version="1.0" encoding="utf-8"?>
<calcChain xmlns="http://schemas.openxmlformats.org/spreadsheetml/2006/main">
  <c r="I106" i="20"/>
  <c r="I108" s="1"/>
  <c r="I101" l="1"/>
  <c r="F101"/>
  <c r="G101"/>
  <c r="H101"/>
  <c r="E101"/>
  <c r="I91" l="1"/>
  <c r="G91"/>
  <c r="H91"/>
  <c r="E91"/>
  <c r="H70"/>
  <c r="I70"/>
  <c r="E70"/>
  <c r="G70"/>
  <c r="F70"/>
  <c r="F42"/>
  <c r="G42"/>
  <c r="F91"/>
  <c r="H42"/>
  <c r="K73"/>
  <c r="K67"/>
  <c r="K62"/>
  <c r="K58"/>
  <c r="K45"/>
  <c r="K24"/>
  <c r="K14"/>
  <c r="K9"/>
  <c r="K6"/>
  <c r="K5"/>
  <c r="F92" l="1"/>
  <c r="G92"/>
  <c r="H92"/>
  <c r="E42"/>
  <c r="E92" s="1"/>
  <c r="I42"/>
  <c r="I92" s="1"/>
</calcChain>
</file>

<file path=xl/sharedStrings.xml><?xml version="1.0" encoding="utf-8"?>
<sst xmlns="http://schemas.openxmlformats.org/spreadsheetml/2006/main" count="144" uniqueCount="137">
  <si>
    <t>Total</t>
  </si>
  <si>
    <t xml:space="preserve">Reach consensus with   political decision makers on the implementation of programme of measures of the RBMP </t>
  </si>
  <si>
    <t>CHF</t>
  </si>
  <si>
    <t>2015-2016</t>
  </si>
  <si>
    <t>2016-2017</t>
  </si>
  <si>
    <t>2017-2018</t>
  </si>
  <si>
    <t>2018-2019</t>
  </si>
  <si>
    <t xml:space="preserve">Total </t>
  </si>
  <si>
    <t>'15-'16</t>
  </si>
  <si>
    <t>'16-'17</t>
  </si>
  <si>
    <t>'17-'18</t>
  </si>
  <si>
    <t>'18-'19</t>
  </si>
  <si>
    <t>ADA CHF (2)</t>
  </si>
  <si>
    <t>Componenta</t>
  </si>
  <si>
    <t xml:space="preserve">Rezultat 1.1: Consiliul de coordonare a domeniului șii secretariatul acestuia activează în calitate de platformă principala pentru a ajunge la un consens între parteneri multipli privind aspecte esențiale de politici și modalități de implementare în domeniul apei </t>
  </si>
  <si>
    <t xml:space="preserve">Rezultat 1.2 : Este creat sistemul de evaluare a performanțelor domeniului </t>
  </si>
  <si>
    <t>Componenta 2: MIRA</t>
  </si>
  <si>
    <r>
      <t xml:space="preserve">Componenta 3: SNIA
</t>
    </r>
    <r>
      <rPr>
        <b/>
        <sz val="22"/>
        <color rgb="FFFF0000"/>
        <rFont val="Calibri"/>
        <family val="2"/>
        <scheme val="minor"/>
      </rPr>
      <t/>
    </r>
  </si>
  <si>
    <t xml:space="preserve">Rezultat 1.3:  Sunt stabilite funcțiile de bază și responsabilitățile aferente ale instituțiilor din domeniul apei </t>
  </si>
  <si>
    <t xml:space="preserve">Rezultat 1.4 : Legislația națională în domeniul apei (inclusiv reglementările) este actualizată și în conformitate cu directivele UE 
</t>
  </si>
  <si>
    <t xml:space="preserve">Rezultat 1.5: Sunt aprobate strategia națională și planul de acțiuni pentru regionalizarea AAS </t>
  </si>
  <si>
    <t xml:space="preserve">Rezultat 1.6: Este stabilit un proces de planificare coerentă și modalitățile de finanțare aferente (inclusiv dispoziții bugetare pentru punerea în aplicare a PGBF) și adus la cunoștință factorilor de decizie la nivel local </t>
  </si>
  <si>
    <t xml:space="preserve">Rezultat 1.7: Normele și standardele naționale sunt actualizate și aliniate la standardele UE </t>
  </si>
  <si>
    <t>Rezultat 2.1: Sunt consolidate capacitățile AMAC și a crescut eficiență energetică a operatorilor de alimentare cu apă selectați</t>
  </si>
  <si>
    <t xml:space="preserve">Rezultat 2.2: Sunt aplicate de către specialiști noi norme și standarde în domeniul designului tehnic, procesele de licitații și lucrările de construcții  </t>
  </si>
  <si>
    <t xml:space="preserve">Rezultat 2.3: Strategia de dezvoltare a capacităților în domeniul apei este adoptată și instituțiile de instruire sunt asigurate cu capacitate de a furniza pregătire profesională  </t>
  </si>
  <si>
    <t xml:space="preserve">Rezultat 2.4: Pachet de amendamente legislative necesare pentru a garanta dreptul omului la apă și sanitație tuturor persoanelor, elaborat și prezentat Guvernului și Parlamentului </t>
  </si>
  <si>
    <t xml:space="preserve">Rezultat 1.9:  Sunt puse în aplicare măsuri prioritare privind bazinele fluviale Prut și Nistru 
</t>
  </si>
  <si>
    <t>Output 2.5: Rețeaua de monitorizare a apei de suprafață și subterane în mod progresiv se apropie de standardele DCA</t>
  </si>
  <si>
    <t xml:space="preserve">Rezultat 2.6: Sunt consolidate si funcționează Comitetele pentru bazinele secundare pentru afluenții majori și râurile mici  </t>
  </si>
  <si>
    <t>Rezultat 2.7: Proiecte locale implementate de ONG-uri contribuie la armonizarea PGBF într-un mod armonizat/coordonat și precaut față de mediu</t>
  </si>
  <si>
    <t xml:space="preserve">Rezultat 1.10: Este creat SNIA, sunt publicate procedurile operaționale pentru SNIA și este oficial desemnată o echipă de experți care vor opera SNIA </t>
  </si>
  <si>
    <t xml:space="preserve">Rezultat 1.11: Este creat cadastrul apei și integrat în SNIA </t>
  </si>
  <si>
    <t xml:space="preserve">Rezultat 1.12: Platforma pentru autorizația de mediu este parte a SNIA și va fi gestionată online </t>
  </si>
  <si>
    <t xml:space="preserve"> Activități</t>
  </si>
  <si>
    <t>Elaborarea anuală a planului de lucru și a agendei de priorități pentru dialog politic și opțiuni de reforma pentru Consiliul de coordonare al domeniului</t>
  </si>
  <si>
    <t xml:space="preserve">Obținerea unui consens privind indicatorii de performanță de bază pentru întregul domeniu și privind un calendar anual sincronizat cu planificarea guvernului și ciclul bugetar </t>
  </si>
  <si>
    <t>Dispunerea unei analize anule comune a performanței domeniului</t>
  </si>
  <si>
    <t>Publicarea unui raport anual privind performanța sectorului în baza cadrului de monitorizare și evaluare (M&amp;E) și a SNIA</t>
  </si>
  <si>
    <t>Oferirea expertizei pentru a efectua o analiză funcțională a domeniului și propunerea opțiunilor pentru reformă, care ar trebui să contribuie la o egalității de gen sporită</t>
  </si>
  <si>
    <t>Organizarea unei vizite de schimb la nivel înalt în țările cu un cadru instituțional similar (a ajunge la un acord asupra cotei de participanți de gen feminin in vizitele de schimb)</t>
  </si>
  <si>
    <t>Facilitarea unui  consens formal între funcționari de rang înalt și factorii decizionali la nivel de politici cu privire la opțiunile de reformă propuse</t>
  </si>
  <si>
    <t>Acordarea asistenței la elaborarea unui concept național și a unui plan de acțiuni privind regionalizarea alimentării cu apă și sanitației, în conformitate și în strânsă coordonare cu MDRC</t>
  </si>
  <si>
    <t>Acordarea asistenței APL-urilor și operatorilor de servicii de alimentare cu apă în materie de ghidare juridică și orientare pentru procesul general de regionalizare a furnizării serviciilor, în baza unei abordări  echilibrate – optimizând fezabilitatea tehnică, economică, de mediu și politică</t>
  </si>
  <si>
    <t>Activități de sensibilizare și informare direcționate spre factorii de decizie locali în parteneriat cu CALM</t>
  </si>
  <si>
    <t> Îmbunătățirea ghidării strategice acordate APL-urilor și implementatorilor proiectului prin elaborarea planurilor generale (master plan)</t>
  </si>
  <si>
    <t>Elaborarea unui ghis al procesului de evaluare a proiectelor, cu studii de fezabilitate si evaluare a impactului asupra mediului</t>
  </si>
  <si>
    <t>Acordarea asistenței privind metodologia de clasificare conform priorităților a proiectelor de infrastructură pentru domeniul AAS, ă cu MDRV și GIZ.</t>
  </si>
  <si>
    <t xml:space="preserve">Ghidarea coordonării activităților privind elaborarea planurilor de aprovizionare cu apă și sanitație la nivel de raioane, în colaborare cu MDRC, GIZ și APASAN </t>
  </si>
  <si>
    <t xml:space="preserve">Acordarea asistenței pentru elaborarea unui cadru de cheltuieli pe termen mediu (CCTM) pentru domeniul apei, inclusiv a unei  linii bugetare destinate CBF și punerea în aplicare a PGBH  </t>
  </si>
  <si>
    <t xml:space="preserve">Acordarea asistenței în elaborarea unei strategii de comunicare pentru AAS și gestionarea resurselor de apă   </t>
  </si>
  <si>
    <t>Informarea consiliilor locale prin intermediul seminarelor pentru primari și campaniilor de promovare a angajamentelor</t>
  </si>
  <si>
    <t>Acordarea asistenței MCDR, în parteneriat cu MM, AMAC și cu alte părți interesate la implementarea planului de acțiuni privind armonizarea reglementărilor tehnice și a standardelor de construcție pentru AAS cu legislația și standardele UE pe parcursul perioadei 2014-2020 (Hotărârea Guvernului nr. 933 din 12 noiembrie 2014)</t>
  </si>
  <si>
    <t>Crearea unui grup de lucru care să lucreze la norme și standarde, cu asistența consultanților și participarea AMAC</t>
  </si>
  <si>
    <t>Efectuarea revizuirii  manualului operatorului de alimentare cu apă utilizat în Romania pentru a fi aplicat în Moldova</t>
  </si>
  <si>
    <t>Acordarea asistenței AMAC și membrilor asociației să efectueze audituri privind eficiența consumului de energie la nivel de companie de utilități cu programe de răspuns conexe (Apă – Energie NEXUS)</t>
  </si>
  <si>
    <t xml:space="preserve">Acordarea asistenței flexibile inițiativelor de îmbunătățire a capacităților eficiente din punct de vedere a costurilor, cu beneficii rapide, precum ar fi sporirea eficienței operaționale a operatorilor de alimentare cu apă, prin intermediul echipamentului ctromecanic mai eficient din punct de vedere a consumului de energie, modernizarea echipamentelor din laboratoare </t>
  </si>
  <si>
    <t xml:space="preserve">Facilitarea schimbului de experiență și efectuarea vizitelor de studiu </t>
  </si>
  <si>
    <t xml:space="preserve">Acordarea asistenței MM în actualizarea competențelor personalului </t>
  </si>
  <si>
    <t>Acordarea asistenței pentru instituționalizarea comunității practice din Moldova pentru formarea capacităților ca efort suplimentar de lansare a inițiativelor de consolidare continuă a capacităților în domeniu (incl. AAS, MIRA, PMBF, SNIA), cu sprijinul AAD, SDC, GIZ, BM și Programului Apa Dunării al IAWD (Asociația Internațională a Companiilor Furnizoare de Apă din Zona de Captare a Dunării) etc. în cadrul unui program mai extins de dezvoltare a capacităților</t>
  </si>
  <si>
    <t xml:space="preserve">Consolidarea și extinderea domeniului de activitate ale centrelor de excelență și de instruire existente în sectorul apei și sanitației, valorificând lucrul efectuat în dezvoltarea capacităților (APASAN, Protocolul Sănătății, GIZ, AAD, SDC, USAID)    </t>
  </si>
  <si>
    <t>Elaborarea unui curriculum specializat și a programelor de instruire pentru diferite grupuri țintă de specialiști din sector (implementat, dacă există buget disponibil)</t>
  </si>
  <si>
    <t xml:space="preserve">Efectuarea instruirii la locul de muncă, instruirilor de scurtă durată, aplicarea la twinning și efectuarea vizitelor de expunere, punând accent pe rolul activ al personalului omolog din mijlocul funcționarilor în implementarea programului (a conveni asupra cotei de participare a femeilor la instruiri, burse, vizitele de studiu) </t>
  </si>
  <si>
    <t xml:space="preserve">Elaborarea și implementarea programelor de instruire pentru personalul companiei operatorului de alimentare cu apă,  care necesită actualizarea competențelor pentru a întruni cerințele minime de calificare a personalului, parte a procesului de certificare a companiei operatorului de alimentare cu apă  </t>
  </si>
  <si>
    <t>Consolidarea competențelor de efectuare a achizițiilor publice și administrative ale autorităților locale și companiilor de utilitati</t>
  </si>
  <si>
    <t>Acordarea asistenței cadrului de guvernanță coordonatoare în sopul asigurării accesului echitabil la apă potabilă și sanitație (perspectiva accesului echitabil este integrată în Strategia de descentralizare a domeniului apă și sanitație)</t>
  </si>
  <si>
    <t xml:space="preserve">Acordarea suportului amendamentelor legale pentru asigurarea acesului grupurilor vulnerabile și marginalizate (Consultarea ONGurilor care reprezintă persoanele cu dezabilități privind cele mai reușite modalități de a integra aspectul legat de dezabilități în documentele de politici privind alimentarea cu apă și sanitație; a introduce informații mai calitative  și a aloca finanțare specifică pentru comunitățile și școlile cele mai vulnerabile); </t>
  </si>
  <si>
    <t xml:space="preserve">Sub-total -  Componenta 1 - Dezvoltarea Domeniului Apei </t>
  </si>
  <si>
    <t xml:space="preserve">Rezultat 1.8: CBF și Grupul de lucru tehnic din cadrul acestuia sunt consolidate și operaționale, în conformitate cu atribuțiile lor legale </t>
  </si>
  <si>
    <t xml:space="preserve">Acordarea asistenței CBF în promovarea MIRA atât la nivel național cât și cel al bazinului fluvial, precum și în coordonarea implementării planurilor GBF </t>
  </si>
  <si>
    <t xml:space="preserve">Acordarea asistenței pentru dezvoltarea politicilor publice în vederea asigurării accesibilității (Colectarea unui volum mai mare de informații privind accesibilitatea; Identificarea celor mai vulnerabile comunități și regiuni; Introducerea măsurilor speciale. Valorificarea posibilitatății de a introduce alocații unice pentru apă și sanitație în cazul gospodăriilor sărace) </t>
  </si>
  <si>
    <t xml:space="preserve">Acordarea asistenței pentru revizuirea regulamentului actual al CBF pentru a realiza tranziția de la atribuțiile de consultanță la cele decizionale </t>
  </si>
  <si>
    <t>Convenirea privind cota de participare a femeilor în calitate de membri ai CBF și participare la cursurile de instruire</t>
  </si>
  <si>
    <t xml:space="preserve">Acordarea asistenței la elaborarea unui plan (foaie de parcurs) pentru programul de măsuri din cadrul Planului GBF (inclusiv un cadrul de monitorizare) </t>
  </si>
  <si>
    <t>Acordarea asistență Grupului de lucru tehnic din cadrul CBF în  implementarea și monitorizarea PGBF (clasificarea bazinelor acvatice conform DCA UE, etc.)</t>
  </si>
  <si>
    <t xml:space="preserve">Facilitarea menținerii legăturilor între actorii principali și realizarea legăturii între rezultatele monitorizării și evaluarea presiunilor și impactului, cu utilizarea modulelor SNIA </t>
  </si>
  <si>
    <t xml:space="preserve">Acordarea asistenței în utilizarea sistematică a informației din SNIA, în baza unui acord privind informațiile cu privire la apă, încheiat între furnizorii de date brute, procesarea datelor și factorii de decizie </t>
  </si>
  <si>
    <t xml:space="preserve">Acordarea asistenței la dezvoltarea capacităților și echipamentul personalului actual, responsabil de  PGBF, din cadrul Agenției Apele Moldovei </t>
  </si>
  <si>
    <t xml:space="preserve">Acordarea asistenței pentru implementarea măsurilor prioritare, care nu sunt prevăzute de proiectele privind infrastructura de alimentare cu apă și sanitație (astfel ca: extinderea rețelei de monitorizare, zone umede, restabilirea zonelor riverane, etc.) 
</t>
  </si>
  <si>
    <t xml:space="preserve">Prioritate se va acorda inițiativelor societății civile care vizează conștientizarea și sensibilizarea publicului combinată cu măsuri demonstrative ale priorităților, eficiente din punct de vedere a costurilor </t>
  </si>
  <si>
    <t>Acordarea asistenței pentru modernizarea rețelei existente de monitorizare a apei de suprafață și subterane privind frecvența și parametrii analizați, pentru a îndeplini cât mai curând cerințele DCA privind monitorizarea</t>
  </si>
  <si>
    <t xml:space="preserve">Organizarea instruirilor pentru personalul SHS și AGRM privind furnizarea datelor către platforma SNIA </t>
  </si>
  <si>
    <t xml:space="preserve">Dezvoltarea și acordarea asistență CBF, în cooperare cu autoritățile locale  </t>
  </si>
  <si>
    <t xml:space="preserve">Acordarea asistenței în implementarea noilor tehnici de monitorizare microbiologică, după cum prevede DCA  </t>
  </si>
  <si>
    <t xml:space="preserve">Acordarea asistenței la elaborarea unui ghid pentru elaborarea și implementarea PGBF în cazul bazinelor secundare </t>
  </si>
  <si>
    <t xml:space="preserve">Consolidarea Grupurilor de lucru tehnice ale CBF/ONG, în vederea activității în cadrul CBF pentru bazine secundare, întrevederilor și raportării Consiliului național GBF </t>
  </si>
  <si>
    <t xml:space="preserve">Acordarea asistenței CBF pentru bazinele secundare la formularea propunerilor de proiecte (identificarea ideilor de proiect, integrarea proiectelor în Planurile GBF, elaborarea proiectelor pentru finanțare din Fondul Ecologic Național,  M&amp;E)  </t>
  </si>
  <si>
    <t>Efectuarea Instruirilor și campaniilor de informare la nivel local pentru a informa municipalitățile despre necesitatea creării consiliilor secundare pentru bazinele fluviale și oportunitatea de a obține finanțare pentru proiecte de restabilire a apelor</t>
  </si>
  <si>
    <t xml:space="preserve">Crearea unui ghișeu de finanțare a proiectelor societății civile/ONG-urilor, care să acorde asistență la implementarea PGBF  </t>
  </si>
  <si>
    <t xml:space="preserve">Acordarea asistenței la elaborarea unui document-ghid practic pentru municipalități/ONG/societate civilă privind aplicarea pentru obținerea finanțării pentru proiectele, care vin să îmbunătățească calitatea/cantitatea apei  </t>
  </si>
  <si>
    <t xml:space="preserve">Integrarea acestor proiecte în cadrul de implantare și monitorizare al  PGBF </t>
  </si>
  <si>
    <t>Sub-total  Componenta 2 - MIRA</t>
  </si>
  <si>
    <t>Crearea unui comitet de coordonare inter-instituțional sub conducerea MM și cu participarea a cel puțin următoarelor instituții: Centrul e-guvernare, ARFC, MDRC, MS, AAM, SHMS, CBF, AGRM, Moldsilva;</t>
  </si>
  <si>
    <t xml:space="preserve">Formularea unui acord între instituțiile, care sunt interesate de aceste date și producătorii de date, pentru a stabili o claritate a rolurilor și a proprietății asupra SNIA  </t>
  </si>
  <si>
    <t xml:space="preserve">Acordarea asistenței la crearea unui serviciu tehnic în cadrul Agenției Apele Moldovei pentru coordonarea dezvoltării și deservicii sistemului informațional privind apa </t>
  </si>
  <si>
    <t xml:space="preserve">Asistență tehnică prin intermediul unei companii TI, care va fi răspunzătoare de designul, instruirea și ghidarea implementării SNIA, Cadastrul Apelor și Autorizațiile de mediu pe parcursul unei perioade inițiale de încercare </t>
  </si>
  <si>
    <t xml:space="preserve">Asistență la crearea SNIA, care este compus din sistemele informaționale existente găzduite pe un server amplasat la Agenția Apele Moldovei </t>
  </si>
  <si>
    <t>Asistență la dezvoltarea modulelor de aplicații bazate pe SNIA pentru prelucrarea datelor brute producerea datelor și cifrelor necesare pentru generarea rapoartelor de M&amp;E, bugetele anuale și fondurile naționale.</t>
  </si>
  <si>
    <t xml:space="preserve">Asistență la gestionarea datelor dezagregate pe gen, ca parte a SNIA </t>
  </si>
  <si>
    <t xml:space="preserve">Asigurarea coordonării cu Centrul de E-guvernare pentru a facilita interconectarea sistemelor informaționale </t>
  </si>
  <si>
    <t xml:space="preserve">Asistență Ministerului la elaborarea regulamentului privind funcționarea și menținerea cadastrului și integrarea lui în SNIA, conform ghidării din partea Centrului de guvernare electronică </t>
  </si>
  <si>
    <t xml:space="preserve">Realizarea unui consens privind utilizarea în comun și actualizarea informației despre calitatea apei -  sinteză comună a producătorilor de date: SEI, PHC, SHMS, EMC, AGEOM și legătura cu sistemul informaționale de mediu </t>
  </si>
  <si>
    <t xml:space="preserve">Asistență la analiza critică a precondițiilor stabilite în "Regulamentului cadastrului de stat al apelor” publicat la 27.09.2013 în Monitorul Oficial nr. 213-215 Articolul Nr. 866, în ceea ce privește suprapunerea datelor existente (cum ar fi delimitarea și înregistrarea terenurilor fondului apelor pe întreg teritoriul) </t>
  </si>
  <si>
    <t xml:space="preserve">Implementarea succesivă a Cadastrului Apelor, în primii 4 ani în 4 bazin secundare ale bazinului Prutului, unde deja există consiliile pentru bazine secundare, și dacă exercițiul va avea succes, extinderea în cadrul întregului bazin </t>
  </si>
  <si>
    <t xml:space="preserve">Asistență în dezvoltarea în continuare a platformei pentru Autorizația de mediu (precum este prevăzut în Art. 15 al Legii apelor), care deja a fost creat de proiectul ISRA (Platforma CP1) în baza recomandărilor proiectului ISRA </t>
  </si>
  <si>
    <t xml:space="preserve">Asistență în integrarea platformei pentru Autorizația de mediu în SNIA, urmând ghidarea Centrului de guvernare electronică </t>
  </si>
  <si>
    <t xml:space="preserve">Instruirea echipei de experți de bază pentru deservirea și prelucrarea datelor SNIA </t>
  </si>
  <si>
    <t xml:space="preserve">Rezultat 1.13: Utilizatorii SNIA au obținut capacități de deservire a sistemului, de introducere și raportare a datelor </t>
  </si>
  <si>
    <t xml:space="preserve">Instruirea utilizatorilor  care introduc date în SNIA </t>
  </si>
  <si>
    <t xml:space="preserve">Instruirea utilizatorilor care folosesc SNIA pentru raportare </t>
  </si>
  <si>
    <t xml:space="preserve">realizarea unui acord privind cota de participare a femeilor la instruire </t>
  </si>
  <si>
    <t xml:space="preserve">Sub-total Componenta 3: SNIA </t>
  </si>
  <si>
    <t>Componenta Programului 2: MIRA</t>
  </si>
  <si>
    <t>Componenta Programului 3: SNIA</t>
  </si>
  <si>
    <t>Sub-total</t>
  </si>
  <si>
    <t>Aport in natura din partea Ministerul Mediului și a agențiile naționale implicate (luni)</t>
  </si>
  <si>
    <t>(Ref. No. 8332-01/2015/1-LR/2015: Acord între ADA și Ministerul Mediului al Republicii Moldova)</t>
  </si>
  <si>
    <t xml:space="preserve">(2) Contrbuția din partea ADA va fi efectuată în EUR și este inclusă în acest buget în CHF, conform unei rate de schimb estimate. </t>
  </si>
  <si>
    <t>Contribuția ADA EUR (1)</t>
  </si>
  <si>
    <t>Contribuția SDC</t>
  </si>
  <si>
    <t>TOTAL disponibil CHFl</t>
  </si>
  <si>
    <t>Contribuții în natură sub formă de zile, din partea Ministerului</t>
  </si>
  <si>
    <t>Acordarea asistenței serviciului pentru gestionarea resurselor de apă la transpunerea Directivei UE privind calitatea apei potabile(EC 98/83), iar în cazul condițiilor favorabile (buget disponibil), de asemenea, a Directivei privind nitrații (1991)</t>
  </si>
  <si>
    <t xml:space="preserve">Acordarea asistenței serviciului pentru gestionarea resurselor de apă în transpunerea directivei UE privind Epurarea apelor uzate urbane (91/271/EEC) (WSS 3.6.)
-) A acorda asistență la elaborarea unei foi de parcurs de implementare a Directivei privind Epurarea apelor uzate urbane (91/271/EEC) în Moldova
-) A acorda asistență la elaborarea unui plan de investiții în infrastructura de epurare a apelor uzate </t>
  </si>
  <si>
    <t xml:space="preserve">Acordarea asistență MM la actualizarea competențelor specialiștilor, inginerilor proiectanți și antreprenorilor implicați în lucrări de alimentare cu apă și sanitație în conformitate cu noile norme și standarde care urmează a fi dezvoltate în cadrul programului propus </t>
  </si>
  <si>
    <t>(1) Suplimentar, ADA va contribui la program detașarea unui expert pe termen lung în baza acordului comun cu MM al RM</t>
  </si>
  <si>
    <t>Buget sumar</t>
  </si>
  <si>
    <t>Consolidarea cadrului instituțional în sectorul alimentării cu apă și sanitație din  Republica Moldova</t>
  </si>
  <si>
    <t>Componenta 1: Dezvoltarea sectorului de apă</t>
  </si>
  <si>
    <t>Rezultate la nivel de efect (outcomes)</t>
  </si>
  <si>
    <t xml:space="preserve">Rezultate la nivel de produs (outputs) </t>
  </si>
  <si>
    <t>Rezultate la nivel de efect (outcome) 1</t>
  </si>
  <si>
    <t>Rezultate la nivel de efect (outcome) 2</t>
  </si>
  <si>
    <t xml:space="preserve">Rezultate la nivel de efect (outcome) 1 </t>
  </si>
  <si>
    <t xml:space="preserve">Componenta Programului 1: Dezvoltarea Sectorului Apei </t>
  </si>
  <si>
    <t>Taxa pentru administrarea programului (oficiul POP)</t>
  </si>
  <si>
    <t>Anexa 2</t>
  </si>
</sst>
</file>

<file path=xl/styles.xml><?xml version="1.0" encoding="utf-8"?>
<styleSheet xmlns="http://schemas.openxmlformats.org/spreadsheetml/2006/main">
  <numFmts count="2">
    <numFmt numFmtId="164" formatCode="_(* #,##0.00_);_(* \(#,##0.00\);_(* &quot;-&quot;??_);_(@_)"/>
    <numFmt numFmtId="165" formatCode="_(* #,##0_);_(* \(#,##0\);_(* &quot;-&quot;??_);_(@_)"/>
  </numFmts>
  <fonts count="24">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1"/>
      <name val="Calibri"/>
      <family val="2"/>
      <scheme val="minor"/>
    </font>
    <font>
      <b/>
      <sz val="11"/>
      <name val="Calibri"/>
      <family val="2"/>
      <scheme val="minor"/>
    </font>
    <font>
      <sz val="12"/>
      <color theme="1"/>
      <name val="Calibri"/>
      <family val="2"/>
      <scheme val="minor"/>
    </font>
    <font>
      <sz val="28"/>
      <name val="Calibri"/>
      <family val="2"/>
      <scheme val="minor"/>
    </font>
    <font>
      <sz val="18"/>
      <name val="Calibri"/>
      <family val="2"/>
      <scheme val="minor"/>
    </font>
    <font>
      <sz val="12"/>
      <name val="Calibri"/>
      <family val="2"/>
      <scheme val="minor"/>
    </font>
    <font>
      <b/>
      <sz val="18"/>
      <name val="Calibri"/>
      <family val="2"/>
      <scheme val="minor"/>
    </font>
    <font>
      <b/>
      <sz val="22"/>
      <color theme="1"/>
      <name val="Calibri"/>
      <family val="2"/>
      <scheme val="minor"/>
    </font>
    <font>
      <b/>
      <sz val="16"/>
      <color theme="1"/>
      <name val="Calibri"/>
      <family val="2"/>
      <scheme val="minor"/>
    </font>
    <font>
      <b/>
      <sz val="22"/>
      <color rgb="FFFF0000"/>
      <name val="Calibri"/>
      <family val="2"/>
      <scheme val="minor"/>
    </font>
    <font>
      <b/>
      <sz val="16"/>
      <name val="Calibri"/>
      <family val="2"/>
      <scheme val="minor"/>
    </font>
    <font>
      <i/>
      <sz val="11"/>
      <name val="Calibri"/>
      <family val="2"/>
      <scheme val="minor"/>
    </font>
    <font>
      <b/>
      <sz val="22"/>
      <name val="Calibri"/>
      <family val="2"/>
      <scheme val="minor"/>
    </font>
    <font>
      <sz val="16"/>
      <color theme="1"/>
      <name val="Calibri"/>
      <family val="2"/>
      <scheme val="minor"/>
    </font>
    <font>
      <sz val="16"/>
      <name val="Calibri"/>
      <family val="2"/>
      <scheme val="minor"/>
    </font>
    <font>
      <b/>
      <sz val="14"/>
      <color theme="1"/>
      <name val="Arial"/>
      <family val="2"/>
    </font>
    <font>
      <b/>
      <sz val="12"/>
      <color theme="1"/>
      <name val="Calibri"/>
      <family val="2"/>
      <scheme val="minor"/>
    </font>
    <font>
      <b/>
      <sz val="12"/>
      <name val="Calibri"/>
      <family val="2"/>
      <scheme val="minor"/>
    </font>
    <font>
      <sz val="11"/>
      <color theme="1"/>
      <name val="Calibri"/>
      <family val="2"/>
      <charset val="204"/>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164" fontId="4" fillId="0" borderId="0" applyFont="0" applyFill="0" applyBorder="0" applyAlignment="0" applyProtection="0"/>
  </cellStyleXfs>
  <cellXfs count="136">
    <xf numFmtId="0" fontId="0" fillId="0" borderId="0" xfId="0"/>
    <xf numFmtId="0" fontId="0" fillId="0" borderId="0" xfId="0" applyBorder="1"/>
    <xf numFmtId="0" fontId="6" fillId="0" borderId="0" xfId="0" applyFont="1" applyFill="1" applyBorder="1" applyAlignment="1">
      <alignment vertical="top" wrapText="1"/>
    </xf>
    <xf numFmtId="0" fontId="8"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0" fillId="0" borderId="0" xfId="0" applyFill="1" applyBorder="1"/>
    <xf numFmtId="0" fontId="5" fillId="0" borderId="0" xfId="0" applyFont="1" applyFill="1" applyBorder="1" applyAlignment="1">
      <alignment horizontal="center" vertical="center" wrapText="1"/>
    </xf>
    <xf numFmtId="0" fontId="0" fillId="0" borderId="0" xfId="0" applyFill="1" applyBorder="1" applyAlignment="1"/>
    <xf numFmtId="0" fontId="8" fillId="0" borderId="0" xfId="0" applyFont="1" applyFill="1" applyBorder="1" applyAlignment="1">
      <alignment vertical="center"/>
    </xf>
    <xf numFmtId="0" fontId="5" fillId="0" borderId="1" xfId="0" applyFont="1" applyFill="1" applyBorder="1" applyAlignment="1">
      <alignment vertical="center" wrapText="1"/>
    </xf>
    <xf numFmtId="0" fontId="11" fillId="0" borderId="1" xfId="0" applyFont="1" applyFill="1" applyBorder="1" applyAlignment="1">
      <alignment vertical="center" wrapText="1"/>
    </xf>
    <xf numFmtId="0" fontId="7" fillId="0" borderId="0" xfId="0" applyFont="1" applyFill="1" applyBorder="1" applyAlignment="1">
      <alignment wrapText="1"/>
    </xf>
    <xf numFmtId="0" fontId="7" fillId="0" borderId="0" xfId="0" applyFont="1" applyFill="1" applyBorder="1" applyAlignment="1">
      <alignment horizontal="left" vertical="center" wrapText="1"/>
    </xf>
    <xf numFmtId="0" fontId="11" fillId="0" borderId="0" xfId="0" applyFont="1" applyFill="1" applyBorder="1" applyAlignment="1">
      <alignment vertical="top" wrapText="1"/>
    </xf>
    <xf numFmtId="3" fontId="11" fillId="0" borderId="0" xfId="0" applyNumberFormat="1" applyFont="1" applyFill="1" applyBorder="1" applyAlignment="1">
      <alignment vertical="top" wrapText="1"/>
    </xf>
    <xf numFmtId="0" fontId="6" fillId="0" borderId="0" xfId="0" applyNumberFormat="1" applyFont="1" applyFill="1" applyBorder="1" applyAlignment="1">
      <alignment horizontal="center" vertical="center"/>
    </xf>
    <xf numFmtId="3" fontId="11" fillId="0" borderId="0" xfId="0" applyNumberFormat="1" applyFont="1" applyFill="1" applyBorder="1" applyAlignment="1">
      <alignment horizontal="center" vertical="top" wrapText="1"/>
    </xf>
    <xf numFmtId="0" fontId="5" fillId="0" borderId="0" xfId="0" applyFont="1" applyBorder="1"/>
    <xf numFmtId="3" fontId="5" fillId="0" borderId="0" xfId="0" applyNumberFormat="1" applyFont="1" applyFill="1" applyBorder="1" applyAlignment="1">
      <alignment horizontal="center"/>
    </xf>
    <xf numFmtId="3" fontId="11" fillId="0" borderId="0" xfId="0" applyNumberFormat="1" applyFont="1" applyBorder="1" applyAlignment="1">
      <alignment horizontal="center" vertical="center"/>
    </xf>
    <xf numFmtId="0" fontId="12" fillId="0" borderId="0" xfId="0" applyFont="1" applyBorder="1" applyAlignment="1">
      <alignment horizontal="center" vertical="center" wrapText="1"/>
    </xf>
    <xf numFmtId="0" fontId="9" fillId="2"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5" fillId="0" borderId="0" xfId="0" applyFont="1" applyFill="1" applyBorder="1" applyAlignment="1">
      <alignment horizontal="center"/>
    </xf>
    <xf numFmtId="0" fontId="3" fillId="0" borderId="1" xfId="0" applyFont="1" applyFill="1" applyBorder="1" applyAlignment="1">
      <alignment vertical="center" wrapText="1"/>
    </xf>
    <xf numFmtId="3" fontId="5" fillId="0" borderId="0" xfId="0" applyNumberFormat="1" applyFont="1" applyFill="1" applyBorder="1" applyAlignment="1">
      <alignment horizontal="center" vertical="center"/>
    </xf>
    <xf numFmtId="0" fontId="10" fillId="0" borderId="0" xfId="0" applyFont="1" applyFill="1" applyBorder="1" applyAlignment="1">
      <alignment horizontal="left" vertical="center" wrapText="1"/>
    </xf>
    <xf numFmtId="0" fontId="17" fillId="0" borderId="0" xfId="0" applyFont="1" applyFill="1" applyBorder="1" applyAlignment="1">
      <alignment horizontal="center" vertical="top" wrapText="1"/>
    </xf>
    <xf numFmtId="0" fontId="18" fillId="0" borderId="0" xfId="0" applyFont="1" applyFill="1" applyBorder="1" applyAlignment="1">
      <alignment wrapText="1"/>
    </xf>
    <xf numFmtId="0" fontId="15" fillId="0" borderId="1" xfId="0" applyFont="1" applyFill="1" applyBorder="1" applyAlignment="1">
      <alignment horizontal="left" vertical="center" wrapText="1"/>
    </xf>
    <xf numFmtId="3" fontId="18" fillId="0" borderId="1" xfId="0" applyNumberFormat="1" applyFont="1" applyBorder="1" applyAlignment="1">
      <alignment horizontal="right" vertical="center"/>
    </xf>
    <xf numFmtId="0" fontId="13" fillId="0" borderId="1" xfId="0" applyFont="1" applyFill="1" applyBorder="1" applyAlignment="1">
      <alignment wrapText="1"/>
    </xf>
    <xf numFmtId="0" fontId="15" fillId="0" borderId="3" xfId="0" applyFont="1" applyFill="1" applyBorder="1" applyAlignment="1">
      <alignment horizontal="left" vertical="center" wrapText="1"/>
    </xf>
    <xf numFmtId="3" fontId="13" fillId="0" borderId="3" xfId="0" applyNumberFormat="1" applyFont="1" applyBorder="1" applyAlignment="1">
      <alignment horizontal="right" vertical="center"/>
    </xf>
    <xf numFmtId="0" fontId="18" fillId="0" borderId="0" xfId="0" applyFont="1" applyBorder="1"/>
    <xf numFmtId="0" fontId="19" fillId="0" borderId="0" xfId="0" applyFont="1" applyBorder="1" applyAlignment="1">
      <alignment horizontal="center"/>
    </xf>
    <xf numFmtId="3"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vertical="top" wrapText="1"/>
    </xf>
    <xf numFmtId="3" fontId="15" fillId="0" borderId="1" xfId="0" applyNumberFormat="1" applyFont="1" applyBorder="1" applyAlignment="1">
      <alignment horizontal="center" vertical="center" wrapText="1"/>
    </xf>
    <xf numFmtId="3" fontId="15" fillId="0" borderId="2" xfId="0" applyNumberFormat="1" applyFont="1" applyBorder="1" applyAlignment="1">
      <alignment horizontal="center" vertical="center" wrapText="1"/>
    </xf>
    <xf numFmtId="3" fontId="13" fillId="0" borderId="1" xfId="0" quotePrefix="1" applyNumberFormat="1" applyFont="1" applyBorder="1" applyAlignment="1">
      <alignment horizontal="center" vertical="center" wrapText="1"/>
    </xf>
    <xf numFmtId="0" fontId="20" fillId="0" borderId="0" xfId="0" applyFont="1"/>
    <xf numFmtId="3" fontId="5" fillId="0" borderId="5" xfId="1"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xf>
    <xf numFmtId="0" fontId="7" fillId="0" borderId="0" xfId="0" applyFont="1" applyBorder="1"/>
    <xf numFmtId="165" fontId="10" fillId="0" borderId="0" xfId="1" applyNumberFormat="1" applyFont="1" applyBorder="1" applyAlignment="1">
      <alignment horizontal="right"/>
    </xf>
    <xf numFmtId="0" fontId="21" fillId="0" borderId="0" xfId="0" applyFont="1" applyFill="1" applyBorder="1" applyAlignment="1">
      <alignment wrapText="1"/>
    </xf>
    <xf numFmtId="3" fontId="22" fillId="0" borderId="0" xfId="0" applyNumberFormat="1" applyFont="1" applyFill="1" applyBorder="1" applyAlignment="1">
      <alignment vertical="top" wrapText="1"/>
    </xf>
    <xf numFmtId="0" fontId="6" fillId="0" borderId="0" xfId="0" applyFont="1" applyBorder="1"/>
    <xf numFmtId="165" fontId="22" fillId="0" borderId="0" xfId="0" applyNumberFormat="1" applyFont="1" applyBorder="1"/>
    <xf numFmtId="0" fontId="2" fillId="0" borderId="0" xfId="0" applyFont="1" applyBorder="1"/>
    <xf numFmtId="0" fontId="5" fillId="0" borderId="0" xfId="0" applyFont="1" applyBorder="1" applyAlignment="1">
      <alignment horizontal="center"/>
    </xf>
    <xf numFmtId="165" fontId="5" fillId="0" borderId="0" xfId="0" applyNumberFormat="1" applyFont="1" applyBorder="1" applyAlignment="1">
      <alignment horizontal="center"/>
    </xf>
    <xf numFmtId="0" fontId="10" fillId="0" borderId="0" xfId="0" applyFont="1" applyFill="1" applyBorder="1" applyAlignment="1"/>
    <xf numFmtId="0" fontId="10" fillId="0" borderId="0" xfId="0" applyFont="1" applyBorder="1"/>
    <xf numFmtId="0" fontId="12" fillId="0" borderId="0" xfId="0" applyFont="1" applyFill="1" applyBorder="1" applyAlignment="1">
      <alignment wrapText="1"/>
    </xf>
    <xf numFmtId="3" fontId="15" fillId="0" borderId="6" xfId="0" applyNumberFormat="1" applyFont="1" applyFill="1" applyBorder="1" applyAlignment="1">
      <alignment horizontal="center" vertical="center" wrapText="1"/>
    </xf>
    <xf numFmtId="3" fontId="15" fillId="0" borderId="7" xfId="0" applyNumberFormat="1" applyFont="1" applyFill="1" applyBorder="1" applyAlignment="1">
      <alignment horizontal="center" vertical="center" wrapText="1"/>
    </xf>
    <xf numFmtId="3" fontId="5" fillId="0" borderId="7" xfId="1" applyNumberFormat="1" applyFont="1" applyFill="1" applyBorder="1" applyAlignment="1">
      <alignment horizontal="center" vertical="center" wrapText="1"/>
    </xf>
    <xf numFmtId="3" fontId="13" fillId="0" borderId="7" xfId="0" applyNumberFormat="1" applyFont="1" applyBorder="1" applyAlignment="1">
      <alignment horizontal="center" vertical="center" wrapText="1"/>
    </xf>
    <xf numFmtId="3" fontId="18" fillId="0" borderId="7" xfId="0" applyNumberFormat="1" applyFont="1" applyBorder="1" applyAlignment="1">
      <alignment horizontal="right" vertical="center"/>
    </xf>
    <xf numFmtId="3" fontId="13" fillId="0" borderId="10" xfId="0" applyNumberFormat="1" applyFont="1" applyBorder="1" applyAlignment="1">
      <alignment horizontal="right" vertical="center"/>
    </xf>
    <xf numFmtId="3" fontId="6"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9" xfId="0" applyFont="1" applyFill="1" applyBorder="1" applyAlignment="1">
      <alignment horizontal="center"/>
    </xf>
    <xf numFmtId="3" fontId="11" fillId="0" borderId="9" xfId="0" applyNumberFormat="1" applyFont="1" applyFill="1" applyBorder="1" applyAlignment="1">
      <alignment horizontal="center" vertical="top" wrapText="1"/>
    </xf>
    <xf numFmtId="3" fontId="11" fillId="0" borderId="9" xfId="0" applyNumberFormat="1" applyFont="1" applyBorder="1" applyAlignment="1">
      <alignment horizontal="center" vertical="center"/>
    </xf>
    <xf numFmtId="0" fontId="7" fillId="0" borderId="9" xfId="0" applyFont="1" applyFill="1" applyBorder="1" applyAlignment="1">
      <alignment horizontal="left" vertical="center" wrapText="1"/>
    </xf>
    <xf numFmtId="3" fontId="13" fillId="0" borderId="9" xfId="0" applyNumberFormat="1" applyFont="1" applyBorder="1" applyAlignment="1">
      <alignment horizontal="center" vertical="center" wrapText="1"/>
    </xf>
    <xf numFmtId="3" fontId="18" fillId="0" borderId="9" xfId="0" applyNumberFormat="1" applyFont="1" applyBorder="1" applyAlignment="1">
      <alignment horizontal="right" vertical="center"/>
    </xf>
    <xf numFmtId="3" fontId="13" fillId="0" borderId="9" xfId="0" applyNumberFormat="1" applyFont="1" applyBorder="1" applyAlignment="1">
      <alignment horizontal="right" vertical="center"/>
    </xf>
    <xf numFmtId="0" fontId="19" fillId="0" borderId="9" xfId="0" applyFont="1" applyBorder="1" applyAlignment="1">
      <alignment horizontal="center"/>
    </xf>
    <xf numFmtId="165" fontId="10" fillId="0" borderId="9" xfId="1" applyNumberFormat="1" applyFont="1" applyBorder="1" applyAlignment="1">
      <alignment horizontal="right"/>
    </xf>
    <xf numFmtId="165" fontId="22" fillId="0" borderId="9" xfId="0" applyNumberFormat="1" applyFont="1" applyBorder="1"/>
    <xf numFmtId="0" fontId="5" fillId="0" borderId="9" xfId="0" applyFont="1" applyBorder="1" applyAlignment="1">
      <alignment horizontal="center"/>
    </xf>
    <xf numFmtId="165" fontId="5" fillId="0" borderId="9" xfId="0" applyNumberFormat="1" applyFont="1" applyBorder="1" applyAlignment="1">
      <alignment horizontal="center"/>
    </xf>
    <xf numFmtId="0" fontId="5" fillId="0" borderId="5" xfId="0" applyFont="1" applyFill="1" applyBorder="1" applyAlignment="1">
      <alignment horizontal="center"/>
    </xf>
    <xf numFmtId="3" fontId="15" fillId="0" borderId="5" xfId="0" applyNumberFormat="1" applyFont="1" applyFill="1" applyBorder="1" applyAlignment="1">
      <alignment horizontal="center" vertical="center" wrapText="1"/>
    </xf>
    <xf numFmtId="3" fontId="11" fillId="0" borderId="5" xfId="0" applyNumberFormat="1" applyFont="1" applyFill="1" applyBorder="1" applyAlignment="1">
      <alignment horizontal="center" vertical="center"/>
    </xf>
    <xf numFmtId="3" fontId="5" fillId="0" borderId="5" xfId="0" applyNumberFormat="1" applyFont="1" applyFill="1" applyBorder="1" applyAlignment="1">
      <alignment horizontal="center"/>
    </xf>
    <xf numFmtId="165" fontId="10" fillId="0" borderId="5" xfId="1" applyNumberFormat="1" applyFont="1" applyBorder="1" applyAlignment="1">
      <alignment horizontal="right"/>
    </xf>
    <xf numFmtId="3" fontId="11" fillId="0" borderId="14" xfId="0" applyNumberFormat="1" applyFont="1" applyFill="1" applyBorder="1" applyAlignment="1">
      <alignment horizontal="center" vertical="top"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23" fillId="0" borderId="0" xfId="0" applyFont="1"/>
    <xf numFmtId="0" fontId="5" fillId="0" borderId="2"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3" fontId="5" fillId="0" borderId="4" xfId="1" applyNumberFormat="1" applyFont="1" applyFill="1" applyBorder="1" applyAlignment="1">
      <alignment horizontal="center" vertical="center" wrapText="1"/>
    </xf>
    <xf numFmtId="3" fontId="5" fillId="0" borderId="5" xfId="1" applyNumberFormat="1" applyFont="1" applyFill="1" applyBorder="1" applyAlignment="1">
      <alignment horizontal="center" vertical="center" wrapText="1"/>
    </xf>
    <xf numFmtId="3" fontId="5" fillId="0" borderId="3" xfId="1"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xf>
    <xf numFmtId="3" fontId="5" fillId="0" borderId="5" xfId="0" applyNumberFormat="1" applyFont="1" applyFill="1" applyBorder="1" applyAlignment="1">
      <alignment horizontal="center" vertical="center"/>
    </xf>
    <xf numFmtId="3" fontId="5" fillId="0" borderId="3" xfId="0" applyNumberFormat="1" applyFont="1" applyFill="1" applyBorder="1" applyAlignment="1">
      <alignment horizontal="center" vertical="center"/>
    </xf>
    <xf numFmtId="3" fontId="5" fillId="0" borderId="8" xfId="0" applyNumberFormat="1" applyFont="1" applyFill="1" applyBorder="1" applyAlignment="1">
      <alignment horizontal="center" vertical="center"/>
    </xf>
    <xf numFmtId="3" fontId="5" fillId="0" borderId="9"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3" fontId="16" fillId="0" borderId="4" xfId="1" applyNumberFormat="1" applyFont="1" applyFill="1" applyBorder="1" applyAlignment="1">
      <alignment horizontal="center" vertical="center" wrapText="1"/>
    </xf>
    <xf numFmtId="3" fontId="16" fillId="0" borderId="5" xfId="1" applyNumberFormat="1" applyFont="1" applyFill="1" applyBorder="1" applyAlignment="1">
      <alignment horizontal="center" vertical="center" wrapText="1"/>
    </xf>
    <xf numFmtId="3" fontId="16" fillId="0" borderId="3" xfId="1"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3" xfId="0" applyFont="1" applyFill="1" applyBorder="1" applyAlignment="1">
      <alignment horizontal="center" vertical="center" wrapText="1"/>
    </xf>
    <xf numFmtId="3" fontId="5" fillId="0" borderId="7"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wrapText="1"/>
    </xf>
    <xf numFmtId="0" fontId="5" fillId="0" borderId="4" xfId="0" applyFont="1" applyFill="1" applyBorder="1" applyAlignment="1">
      <alignment vertical="center" wrapText="1"/>
    </xf>
    <xf numFmtId="0" fontId="0" fillId="0" borderId="3" xfId="0" applyBorder="1" applyAlignment="1">
      <alignment vertical="center" wrapText="1"/>
    </xf>
    <xf numFmtId="0" fontId="5" fillId="0" borderId="13" xfId="0" applyNumberFormat="1" applyFont="1" applyFill="1" applyBorder="1" applyAlignment="1">
      <alignment horizontal="center" vertical="center" wrapText="1"/>
    </xf>
    <xf numFmtId="0" fontId="0" fillId="0" borderId="3" xfId="0" applyBorder="1" applyAlignment="1">
      <alignment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3" xfId="0" applyFont="1" applyFill="1" applyBorder="1" applyAlignment="1">
      <alignment horizontal="left" vertical="top" wrapText="1"/>
    </xf>
    <xf numFmtId="0" fontId="12"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5" fillId="0" borderId="1" xfId="0" applyFont="1" applyFill="1" applyBorder="1" applyAlignment="1">
      <alignment vertical="top" wrapText="1"/>
    </xf>
    <xf numFmtId="0" fontId="9" fillId="2" borderId="1" xfId="0" applyFont="1" applyFill="1" applyBorder="1" applyAlignment="1">
      <alignment horizontal="center" vertical="center" wrapText="1"/>
    </xf>
    <xf numFmtId="3" fontId="5" fillId="0" borderId="4" xfId="1" applyNumberFormat="1" applyFont="1" applyFill="1" applyBorder="1" applyAlignment="1">
      <alignment horizontal="center" vertical="center"/>
    </xf>
    <xf numFmtId="3" fontId="5" fillId="0" borderId="3" xfId="1"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1" fillId="0" borderId="1" xfId="0" applyFont="1" applyFill="1" applyBorder="1" applyAlignment="1">
      <alignment vertical="top" wrapText="1"/>
    </xf>
    <xf numFmtId="0" fontId="3" fillId="0" borderId="1" xfId="0" applyFont="1" applyFill="1" applyBorder="1" applyAlignment="1">
      <alignment vertical="top" wrapText="1"/>
    </xf>
    <xf numFmtId="0" fontId="5" fillId="0" borderId="2" xfId="0" applyNumberFormat="1"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3" xfId="0" applyFont="1" applyFill="1" applyBorder="1" applyAlignment="1">
      <alignment horizontal="left" vertical="center" wrapText="1"/>
    </xf>
    <xf numFmtId="0" fontId="11" fillId="0" borderId="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 xfId="0" applyFont="1" applyFill="1" applyBorder="1" applyAlignment="1">
      <alignment horizontal="center" vertical="center" wrapText="1"/>
    </xf>
    <xf numFmtId="3" fontId="5" fillId="0" borderId="8" xfId="1" applyNumberFormat="1" applyFont="1" applyFill="1" applyBorder="1" applyAlignment="1">
      <alignment horizontal="center" vertical="center" wrapText="1"/>
    </xf>
    <xf numFmtId="3" fontId="5" fillId="0" borderId="9" xfId="1" applyNumberFormat="1" applyFont="1" applyFill="1" applyBorder="1" applyAlignment="1">
      <alignment horizontal="center" vertical="center" wrapText="1"/>
    </xf>
    <xf numFmtId="3" fontId="5" fillId="0" borderId="10" xfId="1" applyNumberFormat="1" applyFont="1" applyFill="1" applyBorder="1" applyAlignment="1">
      <alignment horizontal="center" vertical="center" wrapText="1"/>
    </xf>
    <xf numFmtId="0" fontId="5" fillId="0" borderId="1"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colors>
    <mruColors>
      <color rgb="FF75E5FF"/>
      <color rgb="FF00FFFF"/>
      <color rgb="FF88E6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14"/>
  <sheetViews>
    <sheetView tabSelected="1" view="pageBreakPreview" zoomScale="75" zoomScaleNormal="80" zoomScaleSheetLayoutView="75" workbookViewId="0">
      <selection activeCell="F111" sqref="F111"/>
    </sheetView>
  </sheetViews>
  <sheetFormatPr defaultColWidth="11" defaultRowHeight="15.75"/>
  <cols>
    <col min="1" max="1" width="22.25" style="1" customWidth="1"/>
    <col min="2" max="2" width="20.375" style="1" customWidth="1"/>
    <col min="3" max="3" width="33.125" style="12" customWidth="1"/>
    <col min="4" max="4" width="102.5" style="11" customWidth="1"/>
    <col min="5" max="8" width="13.625" style="17" bestFit="1" customWidth="1"/>
    <col min="9" max="9" width="16.125" style="23" customWidth="1"/>
    <col min="10" max="10" width="16.125" style="77" customWidth="1"/>
    <col min="11" max="11" width="14.75" style="17" customWidth="1"/>
    <col min="12" max="16384" width="11" style="1"/>
  </cols>
  <sheetData>
    <row r="1" spans="1:11" ht="18">
      <c r="A1" s="1" t="s">
        <v>136</v>
      </c>
      <c r="B1" s="42" t="s">
        <v>127</v>
      </c>
    </row>
    <row r="3" spans="1:11" ht="69" customHeight="1">
      <c r="A3" s="10" t="s">
        <v>13</v>
      </c>
      <c r="B3" s="10" t="s">
        <v>129</v>
      </c>
      <c r="C3" s="10" t="s">
        <v>130</v>
      </c>
      <c r="D3" s="10" t="s">
        <v>34</v>
      </c>
      <c r="E3" s="40" t="s">
        <v>3</v>
      </c>
      <c r="F3" s="39" t="s">
        <v>4</v>
      </c>
      <c r="G3" s="39" t="s">
        <v>5</v>
      </c>
      <c r="H3" s="39" t="s">
        <v>6</v>
      </c>
      <c r="I3" s="57" t="s">
        <v>0</v>
      </c>
      <c r="J3" s="78"/>
      <c r="K3" s="63" t="s">
        <v>121</v>
      </c>
    </row>
    <row r="4" spans="1:11" ht="24" customHeight="1">
      <c r="A4" s="10"/>
      <c r="B4" s="129"/>
      <c r="C4" s="130"/>
      <c r="D4" s="131"/>
      <c r="E4" s="39" t="s">
        <v>2</v>
      </c>
      <c r="F4" s="39" t="s">
        <v>2</v>
      </c>
      <c r="G4" s="39" t="s">
        <v>2</v>
      </c>
      <c r="H4" s="39" t="s">
        <v>2</v>
      </c>
      <c r="I4" s="58" t="s">
        <v>2</v>
      </c>
      <c r="J4" s="78"/>
      <c r="K4" s="63"/>
    </row>
    <row r="5" spans="1:11" ht="90.75" customHeight="1">
      <c r="A5" s="114" t="s">
        <v>128</v>
      </c>
      <c r="B5" s="115" t="s">
        <v>131</v>
      </c>
      <c r="C5" s="37" t="s">
        <v>14</v>
      </c>
      <c r="D5" s="38" t="s">
        <v>35</v>
      </c>
      <c r="E5" s="36">
        <v>10500</v>
      </c>
      <c r="F5" s="36">
        <v>10500</v>
      </c>
      <c r="G5" s="36">
        <v>10500</v>
      </c>
      <c r="H5" s="36">
        <v>10500</v>
      </c>
      <c r="I5" s="59">
        <v>42000</v>
      </c>
      <c r="J5" s="43"/>
      <c r="K5" s="64">
        <f>5*12*4</f>
        <v>240</v>
      </c>
    </row>
    <row r="6" spans="1:11" ht="31.5" customHeight="1">
      <c r="A6" s="114"/>
      <c r="B6" s="115"/>
      <c r="C6" s="88" t="s">
        <v>15</v>
      </c>
      <c r="D6" s="83" t="s">
        <v>36</v>
      </c>
      <c r="E6" s="92">
        <v>8400</v>
      </c>
      <c r="F6" s="92">
        <v>8400</v>
      </c>
      <c r="G6" s="92">
        <v>8400</v>
      </c>
      <c r="H6" s="92">
        <v>8400</v>
      </c>
      <c r="I6" s="132">
        <v>33600</v>
      </c>
      <c r="J6" s="43"/>
      <c r="K6" s="86">
        <f>5*12*4</f>
        <v>240</v>
      </c>
    </row>
    <row r="7" spans="1:11">
      <c r="A7" s="114"/>
      <c r="B7" s="115"/>
      <c r="C7" s="88"/>
      <c r="D7" s="83" t="s">
        <v>37</v>
      </c>
      <c r="E7" s="93"/>
      <c r="F7" s="93"/>
      <c r="G7" s="93"/>
      <c r="H7" s="93"/>
      <c r="I7" s="133"/>
      <c r="J7" s="43"/>
      <c r="K7" s="86"/>
    </row>
    <row r="8" spans="1:11">
      <c r="A8" s="114"/>
      <c r="B8" s="115"/>
      <c r="C8" s="88"/>
      <c r="D8" s="84" t="s">
        <v>38</v>
      </c>
      <c r="E8" s="94"/>
      <c r="F8" s="94"/>
      <c r="G8" s="94"/>
      <c r="H8" s="94"/>
      <c r="I8" s="134"/>
      <c r="J8" s="43"/>
      <c r="K8" s="86"/>
    </row>
    <row r="9" spans="1:11" ht="39.75" customHeight="1">
      <c r="A9" s="114"/>
      <c r="B9" s="115"/>
      <c r="C9" s="135" t="s">
        <v>18</v>
      </c>
      <c r="D9" s="83" t="s">
        <v>39</v>
      </c>
      <c r="E9" s="92">
        <v>18900</v>
      </c>
      <c r="F9" s="92">
        <v>17850</v>
      </c>
      <c r="G9" s="92">
        <v>26250</v>
      </c>
      <c r="H9" s="92"/>
      <c r="I9" s="95">
        <v>63000</v>
      </c>
      <c r="J9" s="44"/>
      <c r="K9" s="86">
        <f>12*22*3</f>
        <v>792</v>
      </c>
    </row>
    <row r="10" spans="1:11" ht="30">
      <c r="A10" s="114"/>
      <c r="B10" s="115"/>
      <c r="C10" s="135"/>
      <c r="D10" s="83" t="s">
        <v>40</v>
      </c>
      <c r="E10" s="93"/>
      <c r="F10" s="93"/>
      <c r="G10" s="93"/>
      <c r="H10" s="93"/>
      <c r="I10" s="96"/>
      <c r="J10" s="44"/>
      <c r="K10" s="86"/>
    </row>
    <row r="11" spans="1:11" ht="30">
      <c r="A11" s="114"/>
      <c r="B11" s="115"/>
      <c r="C11" s="135"/>
      <c r="D11" s="83" t="s">
        <v>41</v>
      </c>
      <c r="E11" s="94"/>
      <c r="F11" s="94"/>
      <c r="G11" s="94"/>
      <c r="H11" s="94"/>
      <c r="I11" s="97"/>
      <c r="J11" s="44"/>
      <c r="K11" s="86"/>
    </row>
    <row r="12" spans="1:11" ht="75">
      <c r="A12" s="114"/>
      <c r="B12" s="115"/>
      <c r="C12" s="88" t="s">
        <v>19</v>
      </c>
      <c r="D12" s="38" t="s">
        <v>123</v>
      </c>
      <c r="E12" s="118">
        <v>42500</v>
      </c>
      <c r="F12" s="118">
        <v>42500</v>
      </c>
      <c r="G12" s="118">
        <v>42500</v>
      </c>
      <c r="H12" s="118">
        <v>42500</v>
      </c>
      <c r="I12" s="95">
        <v>170000</v>
      </c>
      <c r="J12" s="44"/>
      <c r="K12" s="86"/>
    </row>
    <row r="13" spans="1:11" ht="33" customHeight="1">
      <c r="A13" s="114"/>
      <c r="B13" s="115"/>
      <c r="C13" s="88"/>
      <c r="D13" s="38" t="s">
        <v>122</v>
      </c>
      <c r="E13" s="119"/>
      <c r="F13" s="119"/>
      <c r="G13" s="119"/>
      <c r="H13" s="119"/>
      <c r="I13" s="97"/>
      <c r="J13" s="44"/>
      <c r="K13" s="86"/>
    </row>
    <row r="14" spans="1:11" ht="30" customHeight="1">
      <c r="A14" s="114"/>
      <c r="B14" s="115"/>
      <c r="C14" s="126" t="s">
        <v>20</v>
      </c>
      <c r="D14" s="83" t="s">
        <v>42</v>
      </c>
      <c r="E14" s="98"/>
      <c r="F14" s="89">
        <v>90000</v>
      </c>
      <c r="G14" s="89">
        <v>90000</v>
      </c>
      <c r="H14" s="92">
        <v>20000</v>
      </c>
      <c r="I14" s="95">
        <v>200000</v>
      </c>
      <c r="J14" s="44"/>
      <c r="K14" s="125">
        <f>20*12*4*2</f>
        <v>1920</v>
      </c>
    </row>
    <row r="15" spans="1:11" ht="48" customHeight="1">
      <c r="A15" s="114"/>
      <c r="B15" s="115"/>
      <c r="C15" s="127"/>
      <c r="D15" s="83" t="s">
        <v>43</v>
      </c>
      <c r="E15" s="99"/>
      <c r="F15" s="90"/>
      <c r="G15" s="90"/>
      <c r="H15" s="93"/>
      <c r="I15" s="96"/>
      <c r="J15" s="44"/>
      <c r="K15" s="125"/>
    </row>
    <row r="16" spans="1:11">
      <c r="A16" s="114"/>
      <c r="B16" s="115"/>
      <c r="C16" s="128"/>
      <c r="D16" s="84" t="s">
        <v>44</v>
      </c>
      <c r="E16" s="100"/>
      <c r="F16" s="91"/>
      <c r="G16" s="91"/>
      <c r="H16" s="94"/>
      <c r="I16" s="97"/>
      <c r="J16" s="44"/>
      <c r="K16" s="125"/>
    </row>
    <row r="17" spans="1:11" ht="15.75" customHeight="1">
      <c r="A17" s="114"/>
      <c r="B17" s="115"/>
      <c r="C17" s="88" t="s">
        <v>21</v>
      </c>
      <c r="D17" s="83" t="s">
        <v>45</v>
      </c>
      <c r="E17" s="89"/>
      <c r="F17" s="89">
        <v>75000</v>
      </c>
      <c r="G17" s="89">
        <v>75000</v>
      </c>
      <c r="H17" s="89">
        <v>19000</v>
      </c>
      <c r="I17" s="95">
        <v>169000</v>
      </c>
      <c r="J17" s="44"/>
      <c r="K17" s="125"/>
    </row>
    <row r="18" spans="1:11" ht="30">
      <c r="A18" s="114"/>
      <c r="B18" s="115"/>
      <c r="C18" s="88"/>
      <c r="D18" s="83" t="s">
        <v>47</v>
      </c>
      <c r="E18" s="90"/>
      <c r="F18" s="90"/>
      <c r="G18" s="90"/>
      <c r="H18" s="90"/>
      <c r="I18" s="96"/>
      <c r="J18" s="44"/>
      <c r="K18" s="125"/>
    </row>
    <row r="19" spans="1:11" ht="30">
      <c r="A19" s="114"/>
      <c r="B19" s="115"/>
      <c r="C19" s="88"/>
      <c r="D19" s="83" t="s">
        <v>48</v>
      </c>
      <c r="E19" s="90"/>
      <c r="F19" s="90"/>
      <c r="G19" s="90"/>
      <c r="H19" s="90"/>
      <c r="I19" s="96"/>
      <c r="J19" s="44"/>
      <c r="K19" s="125"/>
    </row>
    <row r="20" spans="1:11">
      <c r="A20" s="114"/>
      <c r="B20" s="115"/>
      <c r="C20" s="88"/>
      <c r="D20" s="83" t="s">
        <v>46</v>
      </c>
      <c r="E20" s="90"/>
      <c r="F20" s="90"/>
      <c r="G20" s="90"/>
      <c r="H20" s="90"/>
      <c r="I20" s="96"/>
      <c r="J20" s="44"/>
      <c r="K20" s="125"/>
    </row>
    <row r="21" spans="1:11" ht="30">
      <c r="A21" s="114"/>
      <c r="B21" s="115"/>
      <c r="C21" s="88"/>
      <c r="D21" s="83" t="s">
        <v>49</v>
      </c>
      <c r="E21" s="90"/>
      <c r="F21" s="90"/>
      <c r="G21" s="90"/>
      <c r="H21" s="90"/>
      <c r="I21" s="96"/>
      <c r="J21" s="44"/>
      <c r="K21" s="125"/>
    </row>
    <row r="22" spans="1:11">
      <c r="A22" s="114"/>
      <c r="B22" s="115"/>
      <c r="C22" s="88"/>
      <c r="D22" s="83" t="s">
        <v>50</v>
      </c>
      <c r="E22" s="90"/>
      <c r="F22" s="90"/>
      <c r="G22" s="90"/>
      <c r="H22" s="90"/>
      <c r="I22" s="96"/>
      <c r="J22" s="44"/>
      <c r="K22" s="125"/>
    </row>
    <row r="23" spans="1:11">
      <c r="A23" s="114"/>
      <c r="B23" s="115"/>
      <c r="C23" s="88"/>
      <c r="D23" s="84" t="s">
        <v>51</v>
      </c>
      <c r="E23" s="91"/>
      <c r="F23" s="91"/>
      <c r="G23" s="91"/>
      <c r="H23" s="91"/>
      <c r="I23" s="97"/>
      <c r="J23" s="44"/>
      <c r="K23" s="125"/>
    </row>
    <row r="24" spans="1:11" ht="30" customHeight="1">
      <c r="A24" s="114"/>
      <c r="B24" s="115"/>
      <c r="C24" s="88" t="s">
        <v>22</v>
      </c>
      <c r="D24" s="123" t="s">
        <v>52</v>
      </c>
      <c r="E24" s="89">
        <v>42000</v>
      </c>
      <c r="F24" s="92">
        <v>42000</v>
      </c>
      <c r="G24" s="92">
        <v>21000</v>
      </c>
      <c r="H24" s="92"/>
      <c r="I24" s="105">
        <v>105000</v>
      </c>
      <c r="J24" s="44"/>
      <c r="K24" s="120">
        <f>20*12*4/3</f>
        <v>320</v>
      </c>
    </row>
    <row r="25" spans="1:11">
      <c r="A25" s="114"/>
      <c r="B25" s="115"/>
      <c r="C25" s="88"/>
      <c r="D25" s="124"/>
      <c r="E25" s="90"/>
      <c r="F25" s="93"/>
      <c r="G25" s="93"/>
      <c r="H25" s="93"/>
      <c r="I25" s="105"/>
      <c r="J25" s="44"/>
      <c r="K25" s="121"/>
    </row>
    <row r="26" spans="1:11">
      <c r="A26" s="114"/>
      <c r="B26" s="115"/>
      <c r="C26" s="88"/>
      <c r="D26" s="83" t="s">
        <v>53</v>
      </c>
      <c r="E26" s="90"/>
      <c r="F26" s="93"/>
      <c r="G26" s="93"/>
      <c r="H26" s="93"/>
      <c r="I26" s="105"/>
      <c r="J26" s="44"/>
      <c r="K26" s="121"/>
    </row>
    <row r="27" spans="1:11">
      <c r="A27" s="114"/>
      <c r="B27" s="115"/>
      <c r="C27" s="88"/>
      <c r="D27" s="85" t="s">
        <v>54</v>
      </c>
      <c r="E27" s="91"/>
      <c r="F27" s="94"/>
      <c r="G27" s="94"/>
      <c r="H27" s="94"/>
      <c r="I27" s="105"/>
      <c r="J27" s="44"/>
      <c r="K27" s="121"/>
    </row>
    <row r="28" spans="1:11" ht="30">
      <c r="A28" s="114"/>
      <c r="B28" s="117" t="s">
        <v>132</v>
      </c>
      <c r="C28" s="88" t="s">
        <v>23</v>
      </c>
      <c r="D28" s="83" t="s">
        <v>55</v>
      </c>
      <c r="E28" s="98"/>
      <c r="F28" s="92">
        <v>42000</v>
      </c>
      <c r="G28" s="92">
        <v>21000</v>
      </c>
      <c r="H28" s="118">
        <v>42000</v>
      </c>
      <c r="I28" s="105">
        <v>105000</v>
      </c>
      <c r="J28" s="44"/>
      <c r="K28" s="121"/>
    </row>
    <row r="29" spans="1:11" ht="48" customHeight="1">
      <c r="A29" s="114"/>
      <c r="B29" s="117"/>
      <c r="C29" s="88"/>
      <c r="D29" s="84" t="s">
        <v>56</v>
      </c>
      <c r="E29" s="100"/>
      <c r="F29" s="94"/>
      <c r="G29" s="94"/>
      <c r="H29" s="119"/>
      <c r="I29" s="105"/>
      <c r="J29" s="44"/>
      <c r="K29" s="121"/>
    </row>
    <row r="30" spans="1:11" ht="20.25" customHeight="1">
      <c r="A30" s="114"/>
      <c r="B30" s="117"/>
      <c r="C30" s="88" t="s">
        <v>24</v>
      </c>
      <c r="D30" s="9" t="s">
        <v>58</v>
      </c>
      <c r="E30" s="98"/>
      <c r="F30" s="92"/>
      <c r="G30" s="92"/>
      <c r="H30" s="92">
        <v>31500</v>
      </c>
      <c r="I30" s="105">
        <v>31500</v>
      </c>
      <c r="J30" s="44"/>
      <c r="K30" s="121"/>
    </row>
    <row r="31" spans="1:11" ht="45">
      <c r="A31" s="114"/>
      <c r="B31" s="117"/>
      <c r="C31" s="88"/>
      <c r="D31" s="9" t="s">
        <v>124</v>
      </c>
      <c r="E31" s="99"/>
      <c r="F31" s="93"/>
      <c r="G31" s="93"/>
      <c r="H31" s="93"/>
      <c r="I31" s="105"/>
      <c r="J31" s="44"/>
      <c r="K31" s="121"/>
    </row>
    <row r="32" spans="1:11" ht="27.75" customHeight="1">
      <c r="A32" s="114"/>
      <c r="B32" s="117"/>
      <c r="C32" s="88"/>
      <c r="D32" s="9" t="s">
        <v>57</v>
      </c>
      <c r="E32" s="100"/>
      <c r="F32" s="94"/>
      <c r="G32" s="94"/>
      <c r="H32" s="94"/>
      <c r="I32" s="105"/>
      <c r="J32" s="44"/>
      <c r="K32" s="121"/>
    </row>
    <row r="33" spans="1:11" ht="38.25" customHeight="1">
      <c r="A33" s="114"/>
      <c r="B33" s="117"/>
      <c r="C33" s="88" t="s">
        <v>25</v>
      </c>
      <c r="D33" s="83" t="s">
        <v>59</v>
      </c>
      <c r="E33" s="98"/>
      <c r="F33" s="89">
        <v>70000</v>
      </c>
      <c r="G33" s="89">
        <v>70000</v>
      </c>
      <c r="H33" s="92">
        <v>40000</v>
      </c>
      <c r="I33" s="105">
        <v>180000</v>
      </c>
      <c r="J33" s="44"/>
      <c r="K33" s="121"/>
    </row>
    <row r="34" spans="1:11" ht="30">
      <c r="A34" s="114"/>
      <c r="B34" s="117"/>
      <c r="C34" s="88"/>
      <c r="D34" s="83" t="s">
        <v>60</v>
      </c>
      <c r="E34" s="99"/>
      <c r="F34" s="90"/>
      <c r="G34" s="90"/>
      <c r="H34" s="93"/>
      <c r="I34" s="105"/>
      <c r="J34" s="44"/>
      <c r="K34" s="121"/>
    </row>
    <row r="35" spans="1:11" ht="30">
      <c r="A35" s="114"/>
      <c r="B35" s="117"/>
      <c r="C35" s="88"/>
      <c r="D35" s="9" t="s">
        <v>61</v>
      </c>
      <c r="E35" s="99"/>
      <c r="F35" s="90"/>
      <c r="G35" s="90"/>
      <c r="H35" s="93"/>
      <c r="I35" s="105"/>
      <c r="J35" s="44"/>
      <c r="K35" s="121"/>
    </row>
    <row r="36" spans="1:11" ht="57" customHeight="1">
      <c r="A36" s="114"/>
      <c r="B36" s="117"/>
      <c r="C36" s="88"/>
      <c r="D36" s="9" t="s">
        <v>62</v>
      </c>
      <c r="E36" s="99"/>
      <c r="F36" s="90"/>
      <c r="G36" s="90"/>
      <c r="H36" s="93"/>
      <c r="I36" s="105"/>
      <c r="J36" s="44"/>
      <c r="K36" s="121"/>
    </row>
    <row r="37" spans="1:11" ht="45">
      <c r="A37" s="114"/>
      <c r="B37" s="117"/>
      <c r="C37" s="88"/>
      <c r="D37" s="83" t="s">
        <v>63</v>
      </c>
      <c r="E37" s="99"/>
      <c r="F37" s="90"/>
      <c r="G37" s="90"/>
      <c r="H37" s="93"/>
      <c r="I37" s="105"/>
      <c r="J37" s="44"/>
      <c r="K37" s="121"/>
    </row>
    <row r="38" spans="1:11">
      <c r="A38" s="114"/>
      <c r="B38" s="117"/>
      <c r="C38" s="88"/>
      <c r="D38" s="84" t="s">
        <v>64</v>
      </c>
      <c r="E38" s="100"/>
      <c r="F38" s="91"/>
      <c r="G38" s="91"/>
      <c r="H38" s="94"/>
      <c r="I38" s="105"/>
      <c r="J38" s="44"/>
      <c r="K38" s="121"/>
    </row>
    <row r="39" spans="1:11" ht="30">
      <c r="A39" s="20"/>
      <c r="B39" s="21"/>
      <c r="C39" s="88" t="s">
        <v>26</v>
      </c>
      <c r="D39" s="84" t="s">
        <v>65</v>
      </c>
      <c r="E39" s="98"/>
      <c r="F39" s="89">
        <v>21000</v>
      </c>
      <c r="G39" s="89">
        <v>31500</v>
      </c>
      <c r="H39" s="89">
        <v>31500</v>
      </c>
      <c r="I39" s="105">
        <v>84000</v>
      </c>
      <c r="J39" s="44"/>
      <c r="K39" s="121"/>
    </row>
    <row r="40" spans="1:11" ht="60">
      <c r="A40" s="20"/>
      <c r="B40" s="21"/>
      <c r="C40" s="88"/>
      <c r="D40" s="84" t="s">
        <v>66</v>
      </c>
      <c r="E40" s="99"/>
      <c r="F40" s="90"/>
      <c r="G40" s="90"/>
      <c r="H40" s="90"/>
      <c r="I40" s="105"/>
      <c r="J40" s="44"/>
      <c r="K40" s="121"/>
    </row>
    <row r="41" spans="1:11" ht="45">
      <c r="A41" s="20"/>
      <c r="B41" s="21"/>
      <c r="C41" s="88"/>
      <c r="D41" s="84" t="s">
        <v>70</v>
      </c>
      <c r="E41" s="100"/>
      <c r="F41" s="91"/>
      <c r="G41" s="91"/>
      <c r="H41" s="91"/>
      <c r="I41" s="105"/>
      <c r="J41" s="44"/>
      <c r="K41" s="122"/>
    </row>
    <row r="42" spans="1:11" s="5" customFormat="1" ht="23.25">
      <c r="B42" s="6"/>
      <c r="C42" s="4"/>
      <c r="D42" s="13" t="s">
        <v>67</v>
      </c>
      <c r="E42" s="22">
        <f t="shared" ref="E42:I42" si="0">SUM(E5:E41)</f>
        <v>122300</v>
      </c>
      <c r="F42" s="22">
        <f t="shared" si="0"/>
        <v>419250</v>
      </c>
      <c r="G42" s="22">
        <f t="shared" si="0"/>
        <v>396150</v>
      </c>
      <c r="H42" s="22">
        <f t="shared" si="0"/>
        <v>245400</v>
      </c>
      <c r="I42" s="22">
        <f t="shared" si="0"/>
        <v>1183100</v>
      </c>
      <c r="J42" s="79"/>
      <c r="K42" s="19"/>
    </row>
    <row r="43" spans="1:11" s="5" customFormat="1" ht="23.25">
      <c r="B43" s="6"/>
      <c r="C43" s="4"/>
      <c r="D43" s="13"/>
      <c r="E43" s="22"/>
      <c r="F43" s="22"/>
      <c r="G43" s="22"/>
      <c r="H43" s="22"/>
      <c r="I43" s="22"/>
      <c r="J43" s="79"/>
      <c r="K43" s="19"/>
    </row>
    <row r="44" spans="1:11" s="5" customFormat="1">
      <c r="B44" s="6"/>
      <c r="C44" s="4"/>
      <c r="D44" s="2"/>
      <c r="E44" s="25"/>
      <c r="F44" s="25"/>
      <c r="G44" s="25"/>
      <c r="H44" s="25"/>
      <c r="I44" s="18"/>
      <c r="J44" s="80"/>
      <c r="K44" s="15"/>
    </row>
    <row r="45" spans="1:11" ht="33.75" customHeight="1">
      <c r="A45" s="114" t="s">
        <v>16</v>
      </c>
      <c r="B45" s="115" t="s">
        <v>133</v>
      </c>
      <c r="C45" s="88" t="s">
        <v>68</v>
      </c>
      <c r="D45" s="83" t="s">
        <v>69</v>
      </c>
      <c r="E45" s="89">
        <v>63000</v>
      </c>
      <c r="F45" s="92">
        <v>200000</v>
      </c>
      <c r="G45" s="92">
        <v>200000</v>
      </c>
      <c r="H45" s="92">
        <v>200000</v>
      </c>
      <c r="I45" s="95">
        <v>663000</v>
      </c>
      <c r="J45" s="44"/>
      <c r="K45" s="86">
        <f>20*12*4*4</f>
        <v>3840</v>
      </c>
    </row>
    <row r="46" spans="1:11" ht="30">
      <c r="A46" s="114"/>
      <c r="B46" s="115"/>
      <c r="C46" s="88"/>
      <c r="D46" s="83" t="s">
        <v>71</v>
      </c>
      <c r="E46" s="90"/>
      <c r="F46" s="93"/>
      <c r="G46" s="93"/>
      <c r="H46" s="93"/>
      <c r="I46" s="96"/>
      <c r="J46" s="44"/>
      <c r="K46" s="86"/>
    </row>
    <row r="47" spans="1:11">
      <c r="A47" s="114"/>
      <c r="B47" s="115"/>
      <c r="C47" s="88"/>
      <c r="D47" s="85" t="s">
        <v>72</v>
      </c>
      <c r="E47" s="90"/>
      <c r="F47" s="93"/>
      <c r="G47" s="93"/>
      <c r="H47" s="93"/>
      <c r="I47" s="96"/>
      <c r="J47" s="44"/>
      <c r="K47" s="86"/>
    </row>
    <row r="48" spans="1:11" ht="30">
      <c r="A48" s="114"/>
      <c r="B48" s="115"/>
      <c r="C48" s="88"/>
      <c r="D48" s="83" t="s">
        <v>73</v>
      </c>
      <c r="E48" s="90"/>
      <c r="F48" s="93"/>
      <c r="G48" s="93"/>
      <c r="H48" s="93"/>
      <c r="I48" s="96"/>
      <c r="J48" s="44"/>
      <c r="K48" s="86"/>
    </row>
    <row r="49" spans="1:11">
      <c r="A49" s="114"/>
      <c r="B49" s="115"/>
      <c r="C49" s="88"/>
      <c r="D49" s="24" t="s">
        <v>1</v>
      </c>
      <c r="E49" s="90"/>
      <c r="F49" s="93"/>
      <c r="G49" s="93"/>
      <c r="H49" s="93"/>
      <c r="I49" s="96"/>
      <c r="J49" s="44"/>
      <c r="K49" s="86"/>
    </row>
    <row r="50" spans="1:11" ht="30">
      <c r="A50" s="114"/>
      <c r="B50" s="115"/>
      <c r="C50" s="88"/>
      <c r="D50" s="83" t="s">
        <v>74</v>
      </c>
      <c r="E50" s="90"/>
      <c r="F50" s="93"/>
      <c r="G50" s="93"/>
      <c r="H50" s="93"/>
      <c r="I50" s="96"/>
      <c r="J50" s="44"/>
      <c r="K50" s="86"/>
    </row>
    <row r="51" spans="1:11" ht="30">
      <c r="A51" s="114"/>
      <c r="B51" s="115"/>
      <c r="C51" s="88"/>
      <c r="D51" s="83" t="s">
        <v>75</v>
      </c>
      <c r="E51" s="90"/>
      <c r="F51" s="93"/>
      <c r="G51" s="93"/>
      <c r="H51" s="93"/>
      <c r="I51" s="96"/>
      <c r="J51" s="44"/>
      <c r="K51" s="86"/>
    </row>
    <row r="52" spans="1:11" ht="30">
      <c r="A52" s="114"/>
      <c r="B52" s="115"/>
      <c r="C52" s="88"/>
      <c r="D52" s="83" t="s">
        <v>76</v>
      </c>
      <c r="E52" s="90"/>
      <c r="F52" s="93"/>
      <c r="G52" s="93"/>
      <c r="H52" s="93"/>
      <c r="I52" s="96"/>
      <c r="J52" s="44"/>
      <c r="K52" s="86"/>
    </row>
    <row r="53" spans="1:11" ht="6" customHeight="1">
      <c r="A53" s="114"/>
      <c r="B53" s="115"/>
      <c r="C53" s="88"/>
      <c r="D53" s="107" t="s">
        <v>77</v>
      </c>
      <c r="E53" s="90"/>
      <c r="F53" s="93"/>
      <c r="G53" s="93"/>
      <c r="H53" s="93"/>
      <c r="I53" s="96"/>
      <c r="J53" s="44"/>
      <c r="K53" s="86"/>
    </row>
    <row r="54" spans="1:11">
      <c r="A54" s="114"/>
      <c r="B54" s="115"/>
      <c r="C54" s="88"/>
      <c r="D54" s="110"/>
      <c r="E54" s="91"/>
      <c r="F54" s="94"/>
      <c r="G54" s="94"/>
      <c r="H54" s="94"/>
      <c r="I54" s="97"/>
      <c r="J54" s="44"/>
      <c r="K54" s="86"/>
    </row>
    <row r="55" spans="1:11" ht="45">
      <c r="A55" s="114"/>
      <c r="B55" s="115"/>
      <c r="C55" s="111" t="s">
        <v>27</v>
      </c>
      <c r="D55" s="9" t="s">
        <v>78</v>
      </c>
      <c r="E55" s="98"/>
      <c r="F55" s="92">
        <v>37750</v>
      </c>
      <c r="G55" s="92">
        <v>189000</v>
      </c>
      <c r="H55" s="92">
        <v>189000</v>
      </c>
      <c r="I55" s="95">
        <v>415750</v>
      </c>
      <c r="J55" s="44"/>
      <c r="K55" s="86"/>
    </row>
    <row r="56" spans="1:11">
      <c r="A56" s="114"/>
      <c r="B56" s="115"/>
      <c r="C56" s="112"/>
      <c r="D56" s="116" t="s">
        <v>79</v>
      </c>
      <c r="E56" s="99"/>
      <c r="F56" s="93"/>
      <c r="G56" s="93"/>
      <c r="H56" s="93"/>
      <c r="I56" s="96"/>
      <c r="J56" s="44"/>
      <c r="K56" s="86"/>
    </row>
    <row r="57" spans="1:11">
      <c r="A57" s="114"/>
      <c r="B57" s="115"/>
      <c r="C57" s="113"/>
      <c r="D57" s="116"/>
      <c r="E57" s="100"/>
      <c r="F57" s="94"/>
      <c r="G57" s="94"/>
      <c r="H57" s="94"/>
      <c r="I57" s="97"/>
      <c r="J57" s="44"/>
      <c r="K57" s="86"/>
    </row>
    <row r="58" spans="1:11" ht="30" customHeight="1">
      <c r="A58" s="114"/>
      <c r="B58" s="117" t="s">
        <v>132</v>
      </c>
      <c r="C58" s="88" t="s">
        <v>28</v>
      </c>
      <c r="D58" s="83" t="s">
        <v>80</v>
      </c>
      <c r="E58" s="89">
        <v>90000</v>
      </c>
      <c r="F58" s="89">
        <v>210000</v>
      </c>
      <c r="G58" s="89">
        <v>126000</v>
      </c>
      <c r="H58" s="89">
        <v>106000</v>
      </c>
      <c r="I58" s="105">
        <v>532000</v>
      </c>
      <c r="J58" s="44"/>
      <c r="K58" s="86">
        <f>20*12*4*5</f>
        <v>4800</v>
      </c>
    </row>
    <row r="59" spans="1:11" ht="9" customHeight="1">
      <c r="A59" s="114"/>
      <c r="B59" s="117"/>
      <c r="C59" s="88"/>
      <c r="D59" s="107" t="s">
        <v>81</v>
      </c>
      <c r="E59" s="90"/>
      <c r="F59" s="90"/>
      <c r="G59" s="90"/>
      <c r="H59" s="90"/>
      <c r="I59" s="105"/>
      <c r="J59" s="44"/>
      <c r="K59" s="86"/>
    </row>
    <row r="60" spans="1:11" ht="10.5" customHeight="1">
      <c r="A60" s="114"/>
      <c r="B60" s="117"/>
      <c r="C60" s="88"/>
      <c r="D60" s="108"/>
      <c r="E60" s="90"/>
      <c r="F60" s="90"/>
      <c r="G60" s="90"/>
      <c r="H60" s="90"/>
      <c r="I60" s="105"/>
      <c r="J60" s="44"/>
      <c r="K60" s="86"/>
    </row>
    <row r="61" spans="1:11">
      <c r="A61" s="114"/>
      <c r="B61" s="117"/>
      <c r="C61" s="88"/>
      <c r="D61" s="83" t="s">
        <v>83</v>
      </c>
      <c r="E61" s="91"/>
      <c r="F61" s="91"/>
      <c r="G61" s="91"/>
      <c r="H61" s="91"/>
      <c r="I61" s="105"/>
      <c r="J61" s="44"/>
      <c r="K61" s="86"/>
    </row>
    <row r="62" spans="1:11">
      <c r="A62" s="114"/>
      <c r="B62" s="117"/>
      <c r="C62" s="88" t="s">
        <v>29</v>
      </c>
      <c r="D62" s="83" t="s">
        <v>82</v>
      </c>
      <c r="E62" s="89">
        <v>52500</v>
      </c>
      <c r="F62" s="89">
        <v>63000</v>
      </c>
      <c r="G62" s="89">
        <v>52500</v>
      </c>
      <c r="H62" s="89">
        <v>42000</v>
      </c>
      <c r="I62" s="105">
        <v>210000</v>
      </c>
      <c r="J62" s="44"/>
      <c r="K62" s="87">
        <f>20*12*4/3</f>
        <v>320</v>
      </c>
    </row>
    <row r="63" spans="1:11">
      <c r="A63" s="114"/>
      <c r="B63" s="117"/>
      <c r="C63" s="88"/>
      <c r="D63" s="83" t="s">
        <v>84</v>
      </c>
      <c r="E63" s="90"/>
      <c r="F63" s="90"/>
      <c r="G63" s="90"/>
      <c r="H63" s="90"/>
      <c r="I63" s="105"/>
      <c r="J63" s="44"/>
      <c r="K63" s="106"/>
    </row>
    <row r="64" spans="1:11" ht="30" customHeight="1">
      <c r="A64" s="114"/>
      <c r="B64" s="117"/>
      <c r="C64" s="88"/>
      <c r="D64" s="83" t="s">
        <v>85</v>
      </c>
      <c r="E64" s="90"/>
      <c r="F64" s="90"/>
      <c r="G64" s="90"/>
      <c r="H64" s="90"/>
      <c r="I64" s="105"/>
      <c r="J64" s="44"/>
      <c r="K64" s="106"/>
    </row>
    <row r="65" spans="1:11" ht="28.5" customHeight="1">
      <c r="A65" s="114"/>
      <c r="B65" s="117"/>
      <c r="C65" s="88"/>
      <c r="D65" s="83" t="s">
        <v>86</v>
      </c>
      <c r="E65" s="90"/>
      <c r="F65" s="90"/>
      <c r="G65" s="90"/>
      <c r="H65" s="90"/>
      <c r="I65" s="105"/>
      <c r="J65" s="44"/>
      <c r="K65" s="106"/>
    </row>
    <row r="66" spans="1:11" ht="30">
      <c r="A66" s="114"/>
      <c r="B66" s="117"/>
      <c r="C66" s="88"/>
      <c r="D66" s="83" t="s">
        <v>87</v>
      </c>
      <c r="E66" s="91"/>
      <c r="F66" s="91"/>
      <c r="G66" s="91"/>
      <c r="H66" s="91"/>
      <c r="I66" s="105"/>
      <c r="J66" s="44"/>
      <c r="K66" s="106"/>
    </row>
    <row r="67" spans="1:11">
      <c r="A67" s="114"/>
      <c r="B67" s="117"/>
      <c r="C67" s="88" t="s">
        <v>30</v>
      </c>
      <c r="D67" s="83" t="s">
        <v>88</v>
      </c>
      <c r="E67" s="98"/>
      <c r="F67" s="89">
        <v>105000</v>
      </c>
      <c r="G67" s="89">
        <v>157500</v>
      </c>
      <c r="H67" s="89">
        <v>157500</v>
      </c>
      <c r="I67" s="105">
        <v>420000</v>
      </c>
      <c r="J67" s="44"/>
      <c r="K67" s="106">
        <f>20*12*4/4</f>
        <v>240</v>
      </c>
    </row>
    <row r="68" spans="1:11" ht="30">
      <c r="A68" s="114"/>
      <c r="B68" s="117"/>
      <c r="C68" s="88"/>
      <c r="D68" s="83" t="s">
        <v>89</v>
      </c>
      <c r="E68" s="99"/>
      <c r="F68" s="90"/>
      <c r="G68" s="90"/>
      <c r="H68" s="90"/>
      <c r="I68" s="105"/>
      <c r="J68" s="44"/>
      <c r="K68" s="106"/>
    </row>
    <row r="69" spans="1:11" ht="28.5" customHeight="1">
      <c r="A69" s="114"/>
      <c r="B69" s="117"/>
      <c r="C69" s="88"/>
      <c r="D69" s="84" t="s">
        <v>90</v>
      </c>
      <c r="E69" s="100"/>
      <c r="F69" s="91"/>
      <c r="G69" s="91"/>
      <c r="H69" s="91"/>
      <c r="I69" s="105"/>
      <c r="J69" s="44"/>
      <c r="K69" s="109"/>
    </row>
    <row r="70" spans="1:11" s="5" customFormat="1" ht="23.25">
      <c r="B70" s="6"/>
      <c r="C70" s="4"/>
      <c r="D70" s="13" t="s">
        <v>91</v>
      </c>
      <c r="E70" s="22">
        <f>SUM(E45:E69)</f>
        <v>205500</v>
      </c>
      <c r="F70" s="22">
        <f>SUM(F45:F69)</f>
        <v>615750</v>
      </c>
      <c r="G70" s="22">
        <f>SUM(G45:G69)</f>
        <v>725000</v>
      </c>
      <c r="H70" s="22">
        <f>SUM(H45:H69)</f>
        <v>694500</v>
      </c>
      <c r="I70" s="22">
        <f>SUM(I45:I69)</f>
        <v>2240750</v>
      </c>
      <c r="J70" s="79"/>
      <c r="K70" s="19"/>
    </row>
    <row r="71" spans="1:11" s="5" customFormat="1" ht="23.25">
      <c r="B71" s="6"/>
      <c r="C71" s="4"/>
      <c r="D71" s="13"/>
      <c r="E71" s="22"/>
      <c r="F71" s="22"/>
      <c r="G71" s="22"/>
      <c r="H71" s="22"/>
      <c r="I71" s="22"/>
      <c r="J71" s="79"/>
      <c r="K71" s="19"/>
    </row>
    <row r="72" spans="1:11" s="5" customFormat="1" ht="23.25">
      <c r="B72" s="6"/>
      <c r="C72" s="4"/>
      <c r="D72" s="13"/>
      <c r="E72" s="22"/>
      <c r="F72" s="22"/>
      <c r="G72" s="22"/>
      <c r="H72" s="22"/>
      <c r="I72" s="22"/>
      <c r="J72" s="79"/>
      <c r="K72" s="19"/>
    </row>
    <row r="73" spans="1:11" ht="33.75" customHeight="1">
      <c r="A73" s="101" t="s">
        <v>17</v>
      </c>
      <c r="B73" s="102" t="s">
        <v>131</v>
      </c>
      <c r="C73" s="88" t="s">
        <v>31</v>
      </c>
      <c r="D73" s="83" t="s">
        <v>92</v>
      </c>
      <c r="E73" s="89">
        <v>52500</v>
      </c>
      <c r="F73" s="89">
        <v>147000</v>
      </c>
      <c r="G73" s="89">
        <v>126000</v>
      </c>
      <c r="H73" s="89">
        <v>126000</v>
      </c>
      <c r="I73" s="95">
        <v>451500</v>
      </c>
      <c r="J73" s="44"/>
      <c r="K73" s="86">
        <f>20*12*4*3</f>
        <v>2880</v>
      </c>
    </row>
    <row r="74" spans="1:11" ht="30">
      <c r="A74" s="101"/>
      <c r="B74" s="103"/>
      <c r="C74" s="88"/>
      <c r="D74" s="83" t="s">
        <v>93</v>
      </c>
      <c r="E74" s="90"/>
      <c r="F74" s="90"/>
      <c r="G74" s="90"/>
      <c r="H74" s="90"/>
      <c r="I74" s="96"/>
      <c r="J74" s="44"/>
      <c r="K74" s="86"/>
    </row>
    <row r="75" spans="1:11" ht="30">
      <c r="A75" s="101"/>
      <c r="B75" s="103"/>
      <c r="C75" s="88"/>
      <c r="D75" s="83" t="s">
        <v>94</v>
      </c>
      <c r="E75" s="90"/>
      <c r="F75" s="90"/>
      <c r="G75" s="90"/>
      <c r="H75" s="90"/>
      <c r="I75" s="96"/>
      <c r="J75" s="44"/>
      <c r="K75" s="86"/>
    </row>
    <row r="76" spans="1:11" ht="30">
      <c r="A76" s="101"/>
      <c r="B76" s="103"/>
      <c r="C76" s="88"/>
      <c r="D76" s="83" t="s">
        <v>95</v>
      </c>
      <c r="E76" s="90"/>
      <c r="F76" s="90"/>
      <c r="G76" s="90"/>
      <c r="H76" s="90"/>
      <c r="I76" s="96"/>
      <c r="J76" s="44"/>
      <c r="K76" s="86"/>
    </row>
    <row r="77" spans="1:11" ht="30">
      <c r="A77" s="101"/>
      <c r="B77" s="103"/>
      <c r="C77" s="88"/>
      <c r="D77" s="83" t="s">
        <v>96</v>
      </c>
      <c r="E77" s="90"/>
      <c r="F77" s="90"/>
      <c r="G77" s="90"/>
      <c r="H77" s="90"/>
      <c r="I77" s="96"/>
      <c r="J77" s="44"/>
      <c r="K77" s="86"/>
    </row>
    <row r="78" spans="1:11" ht="30">
      <c r="A78" s="101"/>
      <c r="B78" s="103"/>
      <c r="C78" s="88"/>
      <c r="D78" s="83" t="s">
        <v>97</v>
      </c>
      <c r="E78" s="90"/>
      <c r="F78" s="90"/>
      <c r="G78" s="90"/>
      <c r="H78" s="90"/>
      <c r="I78" s="96"/>
      <c r="J78" s="44"/>
      <c r="K78" s="86"/>
    </row>
    <row r="79" spans="1:11" ht="15.75" customHeight="1">
      <c r="A79" s="101"/>
      <c r="B79" s="103"/>
      <c r="C79" s="88"/>
      <c r="D79" s="83" t="s">
        <v>98</v>
      </c>
      <c r="E79" s="90"/>
      <c r="F79" s="90"/>
      <c r="G79" s="90"/>
      <c r="H79" s="90"/>
      <c r="I79" s="96"/>
      <c r="J79" s="44"/>
      <c r="K79" s="86"/>
    </row>
    <row r="80" spans="1:11" ht="15.75" customHeight="1">
      <c r="A80" s="101"/>
      <c r="B80" s="103"/>
      <c r="C80" s="88"/>
      <c r="D80" s="84" t="s">
        <v>99</v>
      </c>
      <c r="E80" s="91"/>
      <c r="F80" s="91"/>
      <c r="G80" s="91"/>
      <c r="H80" s="91"/>
      <c r="I80" s="97"/>
      <c r="J80" s="44"/>
      <c r="K80" s="86"/>
    </row>
    <row r="81" spans="1:12" ht="30">
      <c r="A81" s="101"/>
      <c r="B81" s="103"/>
      <c r="C81" s="88" t="s">
        <v>32</v>
      </c>
      <c r="D81" s="83" t="s">
        <v>100</v>
      </c>
      <c r="E81" s="89">
        <v>52500</v>
      </c>
      <c r="F81" s="89">
        <v>157500</v>
      </c>
      <c r="G81" s="89">
        <v>157500</v>
      </c>
      <c r="H81" s="89">
        <v>136500</v>
      </c>
      <c r="I81" s="95">
        <v>504000</v>
      </c>
      <c r="J81" s="44"/>
      <c r="K81" s="86"/>
    </row>
    <row r="82" spans="1:12" ht="26.25" customHeight="1">
      <c r="A82" s="101"/>
      <c r="B82" s="103"/>
      <c r="C82" s="88"/>
      <c r="D82" s="83" t="s">
        <v>101</v>
      </c>
      <c r="E82" s="90"/>
      <c r="F82" s="90"/>
      <c r="G82" s="90"/>
      <c r="H82" s="90"/>
      <c r="I82" s="96"/>
      <c r="J82" s="44"/>
      <c r="K82" s="86"/>
    </row>
    <row r="83" spans="1:12" ht="45">
      <c r="A83" s="101"/>
      <c r="B83" s="103"/>
      <c r="C83" s="88"/>
      <c r="D83" s="83" t="s">
        <v>102</v>
      </c>
      <c r="E83" s="90"/>
      <c r="F83" s="90"/>
      <c r="G83" s="90"/>
      <c r="H83" s="90"/>
      <c r="I83" s="96"/>
      <c r="J83" s="44"/>
      <c r="K83" s="86"/>
    </row>
    <row r="84" spans="1:12" ht="30">
      <c r="A84" s="101"/>
      <c r="B84" s="103"/>
      <c r="C84" s="88"/>
      <c r="D84" s="84" t="s">
        <v>103</v>
      </c>
      <c r="E84" s="91"/>
      <c r="F84" s="91"/>
      <c r="G84" s="91"/>
      <c r="H84" s="91"/>
      <c r="I84" s="97"/>
      <c r="J84" s="44"/>
      <c r="K84" s="86"/>
    </row>
    <row r="85" spans="1:12" ht="30">
      <c r="A85" s="101"/>
      <c r="B85" s="103"/>
      <c r="C85" s="88" t="s">
        <v>33</v>
      </c>
      <c r="D85" s="83" t="s">
        <v>104</v>
      </c>
      <c r="E85" s="98"/>
      <c r="F85" s="92"/>
      <c r="G85" s="89">
        <v>94500</v>
      </c>
      <c r="H85" s="89">
        <v>94500</v>
      </c>
      <c r="I85" s="95">
        <v>189000</v>
      </c>
      <c r="J85" s="44"/>
      <c r="K85" s="86"/>
    </row>
    <row r="86" spans="1:12" ht="34.5" customHeight="1">
      <c r="A86" s="101"/>
      <c r="B86" s="103"/>
      <c r="C86" s="88"/>
      <c r="D86" s="84" t="s">
        <v>105</v>
      </c>
      <c r="E86" s="100"/>
      <c r="F86" s="94"/>
      <c r="G86" s="91"/>
      <c r="H86" s="91"/>
      <c r="I86" s="97"/>
      <c r="J86" s="44"/>
      <c r="K86" s="86"/>
    </row>
    <row r="87" spans="1:12" ht="22.5" customHeight="1">
      <c r="A87" s="101"/>
      <c r="B87" s="103"/>
      <c r="C87" s="88" t="s">
        <v>107</v>
      </c>
      <c r="D87" s="83" t="s">
        <v>106</v>
      </c>
      <c r="E87" s="98"/>
      <c r="F87" s="92"/>
      <c r="G87" s="92">
        <v>42000</v>
      </c>
      <c r="H87" s="92">
        <v>42000</v>
      </c>
      <c r="I87" s="95">
        <v>84000</v>
      </c>
      <c r="J87" s="44"/>
      <c r="K87" s="86"/>
    </row>
    <row r="88" spans="1:12" ht="24" customHeight="1">
      <c r="A88" s="101"/>
      <c r="B88" s="103"/>
      <c r="C88" s="88"/>
      <c r="D88" s="83" t="s">
        <v>108</v>
      </c>
      <c r="E88" s="99"/>
      <c r="F88" s="93"/>
      <c r="G88" s="93"/>
      <c r="H88" s="93"/>
      <c r="I88" s="96"/>
      <c r="J88" s="44"/>
      <c r="K88" s="86"/>
    </row>
    <row r="89" spans="1:12" ht="24.75" customHeight="1">
      <c r="A89" s="101"/>
      <c r="B89" s="103"/>
      <c r="C89" s="88"/>
      <c r="D89" s="83" t="s">
        <v>109</v>
      </c>
      <c r="E89" s="99"/>
      <c r="F89" s="93"/>
      <c r="G89" s="93"/>
      <c r="H89" s="93"/>
      <c r="I89" s="96"/>
      <c r="J89" s="44"/>
      <c r="K89" s="86"/>
    </row>
    <row r="90" spans="1:12" ht="24.75" customHeight="1">
      <c r="A90" s="101"/>
      <c r="B90" s="104"/>
      <c r="C90" s="88"/>
      <c r="D90" s="84" t="s">
        <v>110</v>
      </c>
      <c r="E90" s="100"/>
      <c r="F90" s="94"/>
      <c r="G90" s="94"/>
      <c r="H90" s="94"/>
      <c r="I90" s="97"/>
      <c r="J90" s="44"/>
      <c r="K90" s="87"/>
    </row>
    <row r="91" spans="1:12" s="5" customFormat="1" ht="36">
      <c r="B91" s="3"/>
      <c r="C91" s="4"/>
      <c r="D91" s="13" t="s">
        <v>111</v>
      </c>
      <c r="E91" s="14">
        <f>SUM(E73:E90)</f>
        <v>105000</v>
      </c>
      <c r="F91" s="14">
        <f>SUM(F73:F90)</f>
        <v>304500</v>
      </c>
      <c r="G91" s="14">
        <f>SUM(G73:G90)</f>
        <v>420000</v>
      </c>
      <c r="H91" s="14">
        <f>SUM(H73:H90)</f>
        <v>399000</v>
      </c>
      <c r="I91" s="16">
        <f>SUM(I73:I90)</f>
        <v>1228500</v>
      </c>
      <c r="J91" s="66"/>
      <c r="K91" s="82"/>
    </row>
    <row r="92" spans="1:12" s="7" customFormat="1" ht="36">
      <c r="B92" s="8"/>
      <c r="C92" s="4"/>
      <c r="D92" s="27" t="s">
        <v>7</v>
      </c>
      <c r="E92" s="19">
        <f>E91+E70+E42</f>
        <v>432800</v>
      </c>
      <c r="F92" s="19">
        <f t="shared" ref="F92:I92" si="1">F91+F70+F42</f>
        <v>1339500</v>
      </c>
      <c r="G92" s="19">
        <f t="shared" si="1"/>
        <v>1541150</v>
      </c>
      <c r="H92" s="19">
        <f t="shared" si="1"/>
        <v>1338900</v>
      </c>
      <c r="I92" s="19">
        <f t="shared" si="1"/>
        <v>4652350</v>
      </c>
      <c r="J92" s="67"/>
      <c r="K92" s="19"/>
    </row>
    <row r="93" spans="1:12">
      <c r="C93" s="1"/>
      <c r="D93" s="12"/>
      <c r="E93" s="26"/>
      <c r="F93" s="26"/>
      <c r="G93" s="26"/>
      <c r="H93" s="26"/>
      <c r="I93" s="12"/>
      <c r="J93" s="68"/>
      <c r="K93" s="12"/>
      <c r="L93" s="12"/>
    </row>
    <row r="94" spans="1:12">
      <c r="J94" s="65"/>
    </row>
    <row r="95" spans="1:12" ht="28.5">
      <c r="D95" s="56" t="s">
        <v>126</v>
      </c>
      <c r="J95" s="65"/>
    </row>
    <row r="96" spans="1:12" ht="21">
      <c r="D96" s="28"/>
      <c r="E96" s="41" t="s">
        <v>8</v>
      </c>
      <c r="F96" s="41" t="s">
        <v>9</v>
      </c>
      <c r="G96" s="41" t="s">
        <v>10</v>
      </c>
      <c r="H96" s="41" t="s">
        <v>11</v>
      </c>
      <c r="I96" s="60" t="s">
        <v>0</v>
      </c>
      <c r="J96" s="69"/>
    </row>
    <row r="97" spans="4:10" ht="21">
      <c r="D97" s="29" t="s">
        <v>134</v>
      </c>
      <c r="E97" s="30">
        <v>122300</v>
      </c>
      <c r="F97" s="30">
        <v>419250</v>
      </c>
      <c r="G97" s="30">
        <v>396150</v>
      </c>
      <c r="H97" s="30">
        <v>245400</v>
      </c>
      <c r="I97" s="61">
        <v>1183100</v>
      </c>
      <c r="J97" s="70"/>
    </row>
    <row r="98" spans="4:10" ht="21">
      <c r="D98" s="29" t="s">
        <v>112</v>
      </c>
      <c r="E98" s="30">
        <v>205500</v>
      </c>
      <c r="F98" s="30">
        <v>615750</v>
      </c>
      <c r="G98" s="30">
        <v>725000</v>
      </c>
      <c r="H98" s="30">
        <v>694500</v>
      </c>
      <c r="I98" s="61">
        <v>2240750</v>
      </c>
      <c r="J98" s="70"/>
    </row>
    <row r="99" spans="4:10" ht="21">
      <c r="D99" s="29" t="s">
        <v>113</v>
      </c>
      <c r="E99" s="30">
        <v>105000</v>
      </c>
      <c r="F99" s="30">
        <v>304500</v>
      </c>
      <c r="G99" s="30">
        <v>420000</v>
      </c>
      <c r="H99" s="30">
        <v>399000</v>
      </c>
      <c r="I99" s="61">
        <v>1228500</v>
      </c>
      <c r="J99" s="70"/>
    </row>
    <row r="100" spans="4:10" ht="21">
      <c r="D100" s="31" t="s">
        <v>135</v>
      </c>
      <c r="E100" s="30">
        <v>22365</v>
      </c>
      <c r="F100" s="30">
        <v>70087.5</v>
      </c>
      <c r="G100" s="30">
        <v>79957.5</v>
      </c>
      <c r="H100" s="30">
        <v>69457.5</v>
      </c>
      <c r="I100" s="61">
        <v>241867.5</v>
      </c>
      <c r="J100" s="70"/>
    </row>
    <row r="101" spans="4:10" ht="21">
      <c r="D101" s="32" t="s">
        <v>114</v>
      </c>
      <c r="E101" s="33">
        <f>SUM(E97:E100)</f>
        <v>455165</v>
      </c>
      <c r="F101" s="33">
        <f t="shared" ref="F101:I101" si="2">SUM(F97:F100)</f>
        <v>1409587.5</v>
      </c>
      <c r="G101" s="33">
        <f t="shared" si="2"/>
        <v>1621107.5</v>
      </c>
      <c r="H101" s="33">
        <f t="shared" si="2"/>
        <v>1408357.5</v>
      </c>
      <c r="I101" s="62">
        <f t="shared" si="2"/>
        <v>4894217.5</v>
      </c>
      <c r="J101" s="71"/>
    </row>
    <row r="102" spans="4:10" ht="21">
      <c r="D102" s="28"/>
      <c r="E102" s="34"/>
      <c r="F102" s="34"/>
      <c r="G102" s="34"/>
      <c r="H102" s="34"/>
      <c r="I102" s="35"/>
      <c r="J102" s="72"/>
    </row>
    <row r="103" spans="4:10">
      <c r="J103" s="65"/>
    </row>
    <row r="104" spans="4:10">
      <c r="J104" s="65"/>
    </row>
    <row r="105" spans="4:10">
      <c r="E105" s="45"/>
      <c r="F105" s="45"/>
      <c r="G105" s="55" t="s">
        <v>118</v>
      </c>
      <c r="I105" s="46">
        <v>1000000</v>
      </c>
      <c r="J105" s="73"/>
    </row>
    <row r="106" spans="4:10">
      <c r="E106" s="45"/>
      <c r="F106" s="45"/>
      <c r="G106" s="55" t="s">
        <v>12</v>
      </c>
      <c r="I106" s="46">
        <f>I105*1.079218</f>
        <v>1079218</v>
      </c>
      <c r="J106" s="73"/>
    </row>
    <row r="107" spans="4:10">
      <c r="D107" s="47" t="s">
        <v>115</v>
      </c>
      <c r="E107" s="48">
        <v>780</v>
      </c>
      <c r="F107" s="45"/>
      <c r="G107" s="17" t="s">
        <v>119</v>
      </c>
      <c r="I107" s="46">
        <v>3815000</v>
      </c>
      <c r="J107" s="73"/>
    </row>
    <row r="108" spans="4:10">
      <c r="D108" s="47"/>
      <c r="E108" s="48"/>
      <c r="F108" s="45"/>
      <c r="G108" s="49" t="s">
        <v>120</v>
      </c>
      <c r="I108" s="50">
        <f>I106+I107</f>
        <v>4894218</v>
      </c>
      <c r="J108" s="74"/>
    </row>
    <row r="109" spans="4:10">
      <c r="E109" s="51"/>
      <c r="F109" s="51"/>
      <c r="G109" s="51"/>
      <c r="H109" s="51"/>
      <c r="I109" s="52"/>
      <c r="J109" s="75"/>
    </row>
    <row r="110" spans="4:10">
      <c r="D110" s="54" t="s">
        <v>125</v>
      </c>
      <c r="E110" s="51"/>
      <c r="F110" s="51"/>
      <c r="G110" s="51"/>
      <c r="H110" s="51"/>
      <c r="I110" s="46"/>
      <c r="J110" s="73"/>
    </row>
    <row r="111" spans="4:10">
      <c r="D111" s="54" t="s">
        <v>116</v>
      </c>
      <c r="E111" s="51"/>
      <c r="F111" s="51"/>
      <c r="G111" s="51"/>
      <c r="H111" s="51"/>
      <c r="I111" s="52"/>
      <c r="J111" s="75"/>
    </row>
    <row r="112" spans="4:10">
      <c r="D112" s="54" t="s">
        <v>117</v>
      </c>
      <c r="E112" s="51"/>
      <c r="F112" s="51"/>
      <c r="G112" s="51"/>
      <c r="H112" s="51"/>
      <c r="I112" s="52"/>
      <c r="J112" s="75"/>
    </row>
    <row r="113" spans="5:10">
      <c r="E113" s="51"/>
      <c r="F113" s="51"/>
      <c r="G113" s="51"/>
      <c r="H113" s="51"/>
      <c r="I113" s="53"/>
      <c r="J113" s="76"/>
    </row>
    <row r="114" spans="5:10">
      <c r="E114" s="51"/>
      <c r="F114" s="51"/>
      <c r="G114" s="51"/>
      <c r="H114" s="45"/>
      <c r="I114" s="46"/>
      <c r="J114" s="81"/>
    </row>
  </sheetData>
  <mergeCells count="136">
    <mergeCell ref="B4:D4"/>
    <mergeCell ref="I6:I8"/>
    <mergeCell ref="K6:K8"/>
    <mergeCell ref="C9:C11"/>
    <mergeCell ref="E9:E11"/>
    <mergeCell ref="F9:F11"/>
    <mergeCell ref="G9:G11"/>
    <mergeCell ref="F6:F8"/>
    <mergeCell ref="G6:G8"/>
    <mergeCell ref="H6:H8"/>
    <mergeCell ref="C6:C8"/>
    <mergeCell ref="E6:E8"/>
    <mergeCell ref="G12:G13"/>
    <mergeCell ref="H12:H13"/>
    <mergeCell ref="I12:I13"/>
    <mergeCell ref="C14:C16"/>
    <mergeCell ref="E14:E16"/>
    <mergeCell ref="F14:F16"/>
    <mergeCell ref="H9:H11"/>
    <mergeCell ref="I9:I11"/>
    <mergeCell ref="K9:K13"/>
    <mergeCell ref="C12:C13"/>
    <mergeCell ref="E12:E13"/>
    <mergeCell ref="F12:F13"/>
    <mergeCell ref="H24:H27"/>
    <mergeCell ref="I24:I27"/>
    <mergeCell ref="K24:K41"/>
    <mergeCell ref="B28:B38"/>
    <mergeCell ref="C28:C29"/>
    <mergeCell ref="E28:E29"/>
    <mergeCell ref="I17:I23"/>
    <mergeCell ref="C24:C27"/>
    <mergeCell ref="D24:D25"/>
    <mergeCell ref="E24:E27"/>
    <mergeCell ref="F24:F27"/>
    <mergeCell ref="G24:G27"/>
    <mergeCell ref="K14:K23"/>
    <mergeCell ref="C17:C23"/>
    <mergeCell ref="E17:E23"/>
    <mergeCell ref="F17:F23"/>
    <mergeCell ref="G17:G23"/>
    <mergeCell ref="H17:H23"/>
    <mergeCell ref="G14:G16"/>
    <mergeCell ref="H14:H16"/>
    <mergeCell ref="I14:I16"/>
    <mergeCell ref="B5:B27"/>
    <mergeCell ref="I30:I32"/>
    <mergeCell ref="C33:C38"/>
    <mergeCell ref="G33:G38"/>
    <mergeCell ref="I28:I29"/>
    <mergeCell ref="C30:C32"/>
    <mergeCell ref="E30:E32"/>
    <mergeCell ref="F30:F32"/>
    <mergeCell ref="G30:G32"/>
    <mergeCell ref="H30:H32"/>
    <mergeCell ref="F28:F29"/>
    <mergeCell ref="G28:G29"/>
    <mergeCell ref="H28:H29"/>
    <mergeCell ref="H39:H41"/>
    <mergeCell ref="I39:I41"/>
    <mergeCell ref="A45:A69"/>
    <mergeCell ref="B45:B57"/>
    <mergeCell ref="C45:C54"/>
    <mergeCell ref="E45:E54"/>
    <mergeCell ref="H33:H38"/>
    <mergeCell ref="I33:I38"/>
    <mergeCell ref="C39:C41"/>
    <mergeCell ref="E39:E41"/>
    <mergeCell ref="F39:F41"/>
    <mergeCell ref="G39:G41"/>
    <mergeCell ref="A5:A38"/>
    <mergeCell ref="H55:H57"/>
    <mergeCell ref="I55:I57"/>
    <mergeCell ref="D56:D57"/>
    <mergeCell ref="B58:B69"/>
    <mergeCell ref="C58:C61"/>
    <mergeCell ref="E58:E61"/>
    <mergeCell ref="I45:I54"/>
    <mergeCell ref="H62:H66"/>
    <mergeCell ref="I62:I66"/>
    <mergeCell ref="E33:E38"/>
    <mergeCell ref="F33:F38"/>
    <mergeCell ref="K45:K57"/>
    <mergeCell ref="D53:D54"/>
    <mergeCell ref="C55:C57"/>
    <mergeCell ref="E55:E57"/>
    <mergeCell ref="F55:F57"/>
    <mergeCell ref="G55:G57"/>
    <mergeCell ref="F45:F54"/>
    <mergeCell ref="G45:G54"/>
    <mergeCell ref="H45:H54"/>
    <mergeCell ref="K62:K66"/>
    <mergeCell ref="C67:C69"/>
    <mergeCell ref="E67:E69"/>
    <mergeCell ref="F67:F69"/>
    <mergeCell ref="I58:I61"/>
    <mergeCell ref="K58:K61"/>
    <mergeCell ref="D59:D60"/>
    <mergeCell ref="C62:C66"/>
    <mergeCell ref="E62:E66"/>
    <mergeCell ref="F62:F66"/>
    <mergeCell ref="G62:G66"/>
    <mergeCell ref="F58:F61"/>
    <mergeCell ref="G58:G61"/>
    <mergeCell ref="H58:H61"/>
    <mergeCell ref="K67:K69"/>
    <mergeCell ref="A73:A90"/>
    <mergeCell ref="B73:B90"/>
    <mergeCell ref="C73:C80"/>
    <mergeCell ref="E73:E80"/>
    <mergeCell ref="F73:F80"/>
    <mergeCell ref="G73:G80"/>
    <mergeCell ref="G67:G69"/>
    <mergeCell ref="H67:H69"/>
    <mergeCell ref="I67:I69"/>
    <mergeCell ref="G81:G84"/>
    <mergeCell ref="H81:H84"/>
    <mergeCell ref="I81:I84"/>
    <mergeCell ref="H73:H80"/>
    <mergeCell ref="I73:I80"/>
    <mergeCell ref="K73:K90"/>
    <mergeCell ref="C81:C84"/>
    <mergeCell ref="E81:E84"/>
    <mergeCell ref="F81:F84"/>
    <mergeCell ref="G87:G90"/>
    <mergeCell ref="H87:H90"/>
    <mergeCell ref="I87:I90"/>
    <mergeCell ref="G85:G86"/>
    <mergeCell ref="H85:H86"/>
    <mergeCell ref="I85:I86"/>
    <mergeCell ref="C87:C90"/>
    <mergeCell ref="E87:E90"/>
    <mergeCell ref="F87:F90"/>
    <mergeCell ref="C85:C86"/>
    <mergeCell ref="E85:E86"/>
    <mergeCell ref="F85:F86"/>
  </mergeCells>
  <pageMargins left="0.70866141732283472" right="0.70866141732283472" top="0.74803149606299213" bottom="0.74803149606299213" header="0.31496062992125984" footer="0.31496062992125984"/>
  <pageSetup paperSize="9" scale="39" fitToHeight="3" orientation="landscape" r:id="rId1"/>
  <rowBreaks count="2" manualBreakCount="2">
    <brk id="42" max="16383" man="1"/>
    <brk id="7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Budget_per Ouptut and ouctome</vt:lpstr>
      <vt:lpstr>'Budget_per Ouptut and ouctome'!Print_Area</vt:lpstr>
    </vt:vector>
  </TitlesOfParts>
  <Company>UN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aknapp</dc:creator>
  <cp:lastModifiedBy>Elena.Echim</cp:lastModifiedBy>
  <cp:lastPrinted>2015-12-22T14:33:50Z</cp:lastPrinted>
  <dcterms:created xsi:type="dcterms:W3CDTF">2010-02-24T05:56:31Z</dcterms:created>
  <dcterms:modified xsi:type="dcterms:W3CDTF">2016-05-13T11:31:20Z</dcterms:modified>
</cp:coreProperties>
</file>